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X:\○営業係\庶務係\照会回答・添付ﾌｧｲﾙ\他課\財政課\R6\R5経営比較分析表\"/>
    </mc:Choice>
  </mc:AlternateContent>
  <xr:revisionPtr revIDLastSave="0" documentId="13_ncr:1_{F12F6D30-FE0C-494A-9E00-E45B4F6EF07A}" xr6:coauthVersionLast="47" xr6:coauthVersionMax="47" xr10:uidLastSave="{00000000-0000-0000-0000-000000000000}"/>
  <workbookProtection workbookAlgorithmName="SHA-512" workbookHashValue="eKke1djNPLkK0957kI1HwS8XhRuw2jm0cCFF23sMkBaMgUH0nT63XHqdfxlUAkVqbGhg0nImFwRzOTplwgyplA==" workbookSaltValue="2FBtsqnJlwenpVpN6Ro4aA=="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<sst xmlns="http://schemas.openxmlformats.org/spreadsheetml/2006/main" count="228" uniqueCount="111">
  <si>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</si>
  <si>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</si>
  <si>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</si>
  <si>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</si>
  <si>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</si>
  <si>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</si>
  <si>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</si>
  <si>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</si>
  <si>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</si>
  <si>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</si>
  <si>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</si>
  <si>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</si>
  <si>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</si>
  <si>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</si>
  <si>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</si>
  <si>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</si>
  <si>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</si>
  <si>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</si>
  <si>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</si>
  <si>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</si>
  <si>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</si>
  <si>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</si>
  <si>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</si>
  <si>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</si>
  <si>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</si>
  <si>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</si>
  <si>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</si>
  <si>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</si>
  <si>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</si>
  <si>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</si>
  <si>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</si>
  <si>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</si>
  <si>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</si>
  <si>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</si>
  <si>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</si>
  <si>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</si>
  <si>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</si>
  <si>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</si>
  <si>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</si>
  <si>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</si>
  <si>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</si>
  <si>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</si>
  <si>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</si>
  <si>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</si>
  <si>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</si>
  <si>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</si>
  <si>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</si>
  <si>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</si>
  <si>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</si>
  <si>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</si>
  <si>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</si>
  <si>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</si>
  <si>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</si>
  <si>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</si>
  <si>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</si>
  <si>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</si>
  <si>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</si>
  <si>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</si>
  <si>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</si>
  <si>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</si>
  <si>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</si>
  <si>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</si>
  <si>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</si>
  <si>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</si>
  <si>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</si>
  <si>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</si>
  <si>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</si>
  <si>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</si>
  <si>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</si>
  <si>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</si>
  <si>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</si>
  <si>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</si>
  <si>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</si>
  <si>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</si>
  <si>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</si>
  <si>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</si>
  <si>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</si>
  <si>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</si>
  <si>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</si>
  <si>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</si>
  <si>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</si>
  <si>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</si>
  <si>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</si>
  <si>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</si>
  <si>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</si>
  <si>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</si>
  <si>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</si>
  <si>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</si>
  <si>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</si>
  <si>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</si>
  <si>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</si>
  <si>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</si>
  <si>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</si>
  <si>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三島市</t>
  </si>
  <si>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</si>
  <si>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</si>
  <si>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</si>
  <si>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</si>
  <si>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</si>
  <si>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</si>
  <si>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</si>
  <si>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</si>
  <si>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</si>
  <si>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</si>
  <si>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</si>
  <si>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</si>
  <si>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</si>
  <si>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</si>
  <si>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①有形固定資産減価償却率は、上昇傾向にあり施設等の経年劣化が進んでいる。しかし、類似団体平均値及び全国平均値を下回っており、引き続き必要な更新投資を行っていく。
②管路経年化率は、類似団体平均値及び全国平均値を上回っており、計画的な管路更新が必要となっている。
③管路更新率については、管路経年化率を引き下げるために、類似団体平均値及び全国平均値を上回るペースで管路更新を行っている。</t>
    <rPh sb="21" eb="24">
      <t>シセツトウ</t>
    </rPh>
    <rPh sb="25" eb="29">
      <t>ケイネンレッカ</t>
    </rPh>
    <rPh sb="30" eb="31">
      <t>スス</t>
    </rPh>
    <rPh sb="62" eb="63">
      <t>ヒ</t>
    </rPh>
    <rPh sb="64" eb="65">
      <t>ツヅ</t>
    </rPh>
    <phoneticPr fontId="1"/>
  </si>
  <si>
    <t>　令和5年度決算は、物価高騰などの影響により経常収支比率は減少傾向にある。また有収水量についても減少傾向が続いており、経営改善の対策として、漏水対策を積極的に行い有収率の向上に努めている。
　令和5年度には、水道ビジョン及び経営戦略の見直しを行い、厳しい経営環境の中、今後の水道事業の運営を適切に管理していく。</t>
    <rPh sb="17" eb="19">
      <t>エイキョウ</t>
    </rPh>
    <rPh sb="26" eb="28">
      <t>ヒリツ</t>
    </rPh>
    <rPh sb="29" eb="31">
      <t>ゲンショウ</t>
    </rPh>
    <rPh sb="31" eb="33">
      <t>ケイコウ</t>
    </rPh>
    <rPh sb="59" eb="61">
      <t>ケイエイ</t>
    </rPh>
    <rPh sb="61" eb="63">
      <t>カイゼン</t>
    </rPh>
    <rPh sb="70" eb="72">
      <t>ロウスイ</t>
    </rPh>
    <rPh sb="72" eb="74">
      <t>タイサク</t>
    </rPh>
    <phoneticPr fontId="1"/>
  </si>
  <si>
    <r>
      <t>①経常収支比率は、前年度比1.13ポイント減少したものの、類似団体平均値及び全国平均値を上回っており、良好を維持している。
②累積欠損金比率は、引き続き0％を維持できる見込みである。
③流動比率は、昨年度をやや下回っているが、100％を大幅に上回り支払い能力に問題ない。
④企業債残高対給水収益比率は、昨年度と比べてやや下回っているが、今後も企業債はバランス良く活用し必要な更新投資を行っていく。
⑤料金回収率は、令和4年度に水道基本料金を免除した影響で数値は大幅に改善しているように見えるが、</t>
    </r>
    <r>
      <rPr>
        <sz val="11"/>
        <color rgb="FFFF0000"/>
        <rFont val="ＭＳ ゴシック"/>
        <family val="3"/>
        <charset val="128"/>
      </rPr>
      <t>令和2年度以降は減少傾向にある。</t>
    </r>
    <r>
      <rPr>
        <sz val="11"/>
        <color theme="1"/>
        <rFont val="ＭＳ ゴシック"/>
        <family val="3"/>
      </rPr>
      <t>現状では、類似団体平均値及び全国平均値を上回り良好を維持している。
⑥給水原価は、動力費等の物価高騰の影響でやや上昇傾向ではあるが、地下水を利用しているため、類似団体平均値及び全国平均値を大幅に下回っており良好である。
⑦施設利用率は、若干減少しているが、概ね横ばいで推移している。施設能力の余力については、災害など緊急時の備えを保持しつつ、将来的な更新規模の適正化を図っていく。
⑧有収率は、徐々に改善しており、これは漏水対策として、従来方式の漏水探知器による調査に加えて音圧センサーによる相関調査を追加し、より多くの漏水箇所の改善に努めた結果による。</t>
    </r>
    <rPh sb="9" eb="13">
      <t>ゼンネンドヒ</t>
    </rPh>
    <rPh sb="21" eb="23">
      <t>ゲンショウ</t>
    </rPh>
    <rPh sb="160" eb="162">
      <t>シタマワ</t>
    </rPh>
    <rPh sb="207" eb="209">
      <t>レイワ</t>
    </rPh>
    <rPh sb="210" eb="212">
      <t>ネンド</t>
    </rPh>
    <rPh sb="213" eb="219">
      <t>スイドウキホンリョウキン</t>
    </rPh>
    <rPh sb="230" eb="232">
      <t>オオハバ</t>
    </rPh>
    <rPh sb="233" eb="235">
      <t>カイゼン</t>
    </rPh>
    <rPh sb="247" eb="249">
      <t>レイワ</t>
    </rPh>
    <rPh sb="250" eb="252">
      <t>ネンド</t>
    </rPh>
    <rPh sb="252" eb="254">
      <t>イコウ</t>
    </rPh>
    <rPh sb="255" eb="257">
      <t>ゲンショウ</t>
    </rPh>
    <rPh sb="257" eb="259">
      <t>ケイコウ</t>
    </rPh>
    <rPh sb="263" eb="265">
      <t>ゲンジョウ</t>
    </rPh>
    <rPh sb="321" eb="323">
      <t>ケイコウ</t>
    </rPh>
    <rPh sb="460" eb="462">
      <t>ジョジョ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</si>
</sst>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1.35</c:v>
                </c:pt>
                <c:pt idx="1">
                  <c:v>1.36</c:v>
                </c:pt>
                <c:pt idx="2">
                  <c:v>1.1499999999999999</c:v>
                </c:pt>
                <c:pt idx="3">
                  <c:v>0.89</c:v>
                </c:pt>
                <c:pt idx="4">
                  <c:v>0.92</c:v>
                </c:pt>
              </c:numCache>
            </c:numRef>
          </c:val>
          <c:extLst>
            <c:ext xmlns:c16="http://schemas.microsoft.com/office/drawing/2014/chart" uri="{C3380CC4-5D6E-409C-BE32-E72D297353CC}">
              <c16:uniqueId val="{00000000-3CAB-497A-AAB3-0A11070372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3CAB-497A-AAB3-0A11070372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52.48</c:v>
                </c:pt>
                <c:pt idx="1">
                  <c:v>53.68</c:v>
                </c:pt>
                <c:pt idx="2">
                  <c:v>52.55</c:v>
                </c:pt>
                <c:pt idx="3">
                  <c:v>50.45</c:v>
                </c:pt>
                <c:pt idx="4">
                  <c:v>49.66</c:v>
                </c:pt>
              </c:numCache>
            </c:numRef>
          </c:val>
          <c:extLst>
            <c:ext xmlns:c16="http://schemas.microsoft.com/office/drawing/2014/chart" uri="{C3380CC4-5D6E-409C-BE32-E72D297353CC}">
              <c16:uniqueId val="{00000000-A761-49FD-85D7-274517DE45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A761-49FD-85D7-274517DE45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81.42</c:v>
                </c:pt>
                <c:pt idx="1">
                  <c:v>80.61</c:v>
                </c:pt>
                <c:pt idx="2">
                  <c:v>81.25</c:v>
                </c:pt>
                <c:pt idx="3">
                  <c:v>82.83</c:v>
                </c:pt>
                <c:pt idx="4">
                  <c:v>82.92</c:v>
                </c:pt>
              </c:numCache>
            </c:numRef>
          </c:val>
          <c:extLst>
            <c:ext xmlns:c16="http://schemas.microsoft.com/office/drawing/2014/chart" uri="{C3380CC4-5D6E-409C-BE32-E72D297353CC}">
              <c16:uniqueId val="{00000000-1DDE-4D24-9E2A-2B4E948496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1DDE-4D24-9E2A-2B4E948496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121.16</c:v>
                </c:pt>
                <c:pt idx="1">
                  <c:v>122.62</c:v>
                </c:pt>
                <c:pt idx="2">
                  <c:v>117.09</c:v>
                </c:pt>
                <c:pt idx="3">
                  <c:v>114.04</c:v>
                </c:pt>
                <c:pt idx="4">
                  <c:v>112.91</c:v>
                </c:pt>
              </c:numCache>
            </c:numRef>
          </c:val>
          <c:extLst>
            <c:ext xmlns:c16="http://schemas.microsoft.com/office/drawing/2014/chart" uri="{C3380CC4-5D6E-409C-BE32-E72D297353CC}">
              <c16:uniqueId val="{00000000-6088-4ECF-9AE2-C32B02E2E2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6088-4ECF-9AE2-C32B02E2E2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47.07</c:v>
                </c:pt>
                <c:pt idx="1">
                  <c:v>47.84</c:v>
                </c:pt>
                <c:pt idx="2">
                  <c:v>48.62</c:v>
                </c:pt>
                <c:pt idx="3">
                  <c:v>49.31</c:v>
                </c:pt>
                <c:pt idx="4">
                  <c:v>49.93</c:v>
                </c:pt>
              </c:numCache>
            </c:numRef>
          </c:val>
          <c:extLst>
            <c:ext xmlns:c16="http://schemas.microsoft.com/office/drawing/2014/chart" uri="{C3380CC4-5D6E-409C-BE32-E72D297353CC}">
              <c16:uniqueId val="{00000000-B4F9-4997-BA43-882CE20DE1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B4F9-4997-BA43-882CE20DE1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30.4</c:v>
                </c:pt>
                <c:pt idx="1">
                  <c:v>31.54</c:v>
                </c:pt>
                <c:pt idx="2">
                  <c:v>30.7</c:v>
                </c:pt>
                <c:pt idx="3">
                  <c:v>30.09</c:v>
                </c:pt>
                <c:pt idx="4">
                  <c:v>31.07</c:v>
                </c:pt>
              </c:numCache>
            </c:numRef>
          </c:val>
          <c:extLst>
            <c:ext xmlns:c16="http://schemas.microsoft.com/office/drawing/2014/chart" uri="{C3380CC4-5D6E-409C-BE32-E72D297353CC}">
              <c16:uniqueId val="{00000000-4FEF-4F0F-8D24-AC2F72E7F5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4FEF-4F0F-8D24-AC2F72E7F5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3F-4B92-9832-2E81B9117D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C23F-4B92-9832-2E81B9117D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247.44</c:v>
                </c:pt>
                <c:pt idx="1">
                  <c:v>387.13</c:v>
                </c:pt>
                <c:pt idx="2">
                  <c:v>459.15</c:v>
                </c:pt>
                <c:pt idx="3">
                  <c:v>399.57</c:v>
                </c:pt>
                <c:pt idx="4">
                  <c:v>373.37</c:v>
                </c:pt>
              </c:numCache>
            </c:numRef>
          </c:val>
          <c:extLst>
            <c:ext xmlns:c16="http://schemas.microsoft.com/office/drawing/2014/chart" uri="{C3380CC4-5D6E-409C-BE32-E72D297353CC}">
              <c16:uniqueId val="{00000000-BADB-4619-8221-801595EE74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BADB-4619-8221-801595EE74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284.92</c:v>
                </c:pt>
                <c:pt idx="1">
                  <c:v>286.61</c:v>
                </c:pt>
                <c:pt idx="2">
                  <c:v>294.43</c:v>
                </c:pt>
                <c:pt idx="3">
                  <c:v>323.72000000000003</c:v>
                </c:pt>
                <c:pt idx="4">
                  <c:v>316.75</c:v>
                </c:pt>
              </c:numCache>
            </c:numRef>
          </c:val>
          <c:extLst>
            <c:ext xmlns:c16="http://schemas.microsoft.com/office/drawing/2014/chart" uri="{C3380CC4-5D6E-409C-BE32-E72D297353CC}">
              <c16:uniqueId val="{00000000-E146-4EC6-8B53-06972AF068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E146-4EC6-8B53-06972AF068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116.83</c:v>
                </c:pt>
                <c:pt idx="1">
                  <c:v>118.14</c:v>
                </c:pt>
                <c:pt idx="2">
                  <c:v>112.61</c:v>
                </c:pt>
                <c:pt idx="3">
                  <c:v>100.72</c:v>
                </c:pt>
                <c:pt idx="4">
                  <c:v>108.49</c:v>
                </c:pt>
              </c:numCache>
            </c:numRef>
          </c:val>
          <c:extLst>
            <c:ext xmlns:c16="http://schemas.microsoft.com/office/drawing/2014/chart" uri="{C3380CC4-5D6E-409C-BE32-E72D297353CC}">
              <c16:uniqueId val="{00000000-BF3D-4F02-84EA-E6F22CE5A8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BF3D-4F02-84EA-E6F22CE5A8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99.8</c:v>
                </c:pt>
                <c:pt idx="1">
                  <c:v>98.29</c:v>
                </c:pt>
                <c:pt idx="2">
                  <c:v>103.14</c:v>
                </c:pt>
                <c:pt idx="3">
                  <c:v>108.4</c:v>
                </c:pt>
                <c:pt idx="4">
                  <c:v>107.37</c:v>
                </c:pt>
              </c:numCache>
            </c:numRef>
          </c:val>
          <c:extLst>
            <c:ext xmlns:c16="http://schemas.microsoft.com/office/drawing/2014/chart" uri="{C3380CC4-5D6E-409C-BE32-E72D297353CC}">
              <c16:uniqueId val="{00000000-0346-4C68-934D-11833B5481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0346-4C68-934D-11833B5481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21" workbookViewId="0">
      <selection activeCell="BG35" sqref="BG35"/>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静岡県　三島市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5</v>
      </c>
      <c r="C7" s="52"/>
      <c r="D7" s="52"/>
      <c r="E7" s="52"/>
      <c r="F7" s="52"/>
      <c r="G7" s="52"/>
      <c r="H7" s="52"/>
      <c r="I7" s="51" t="s">
        <v>11</v>
      </c>
      <c r="J7" s="52"/>
      <c r="K7" s="52"/>
      <c r="L7" s="52"/>
      <c r="M7" s="52"/>
      <c r="N7" s="52"/>
      <c r="O7" s="67"/>
      <c r="P7" s="53" t="s">
        <v>4</v>
      </c>
      <c r="Q7" s="53"/>
      <c r="R7" s="53"/>
      <c r="S7" s="53"/>
      <c r="T7" s="53"/>
      <c r="U7" s="53"/>
      <c r="V7" s="53"/>
      <c r="W7" s="53" t="s">
        <v>12</v>
      </c>
      <c r="X7" s="53"/>
      <c r="Y7" s="53"/>
      <c r="Z7" s="53"/>
      <c r="AA7" s="53"/>
      <c r="AB7" s="53"/>
      <c r="AC7" s="53"/>
      <c r="AD7" s="53" t="s">
        <v>3</v>
      </c>
      <c r="AE7" s="53"/>
      <c r="AF7" s="53"/>
      <c r="AG7" s="53"/>
      <c r="AH7" s="53"/>
      <c r="AI7" s="53"/>
      <c r="AJ7" s="53"/>
      <c r="AK7" s="2"/>
      <c r="AL7" s="53" t="s">
        <v>15</v>
      </c>
      <c r="AM7" s="53"/>
      <c r="AN7" s="53"/>
      <c r="AO7" s="53"/>
      <c r="AP7" s="53"/>
      <c r="AQ7" s="53"/>
      <c r="AR7" s="53"/>
      <c r="AS7" s="53"/>
      <c r="AT7" s="51" t="s">
        <v>9</v>
      </c>
      <c r="AU7" s="52"/>
      <c r="AV7" s="52"/>
      <c r="AW7" s="52"/>
      <c r="AX7" s="52"/>
      <c r="AY7" s="52"/>
      <c r="AZ7" s="52"/>
      <c r="BA7" s="52"/>
      <c r="BB7" s="53" t="s">
        <v>16</v>
      </c>
      <c r="BC7" s="53"/>
      <c r="BD7" s="53"/>
      <c r="BE7" s="53"/>
      <c r="BF7" s="53"/>
      <c r="BG7" s="53"/>
      <c r="BH7" s="53"/>
      <c r="BI7" s="53"/>
      <c r="BJ7" s="3"/>
      <c r="BK7" s="3"/>
      <c r="BL7" s="68" t="s">
        <v>17</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2">
        <f>データ!$R$6</f>
        <v>106176</v>
      </c>
      <c r="AM8" s="62"/>
      <c r="AN8" s="62"/>
      <c r="AO8" s="62"/>
      <c r="AP8" s="62"/>
      <c r="AQ8" s="62"/>
      <c r="AR8" s="62"/>
      <c r="AS8" s="62"/>
      <c r="AT8" s="58">
        <f>データ!$S$6</f>
        <v>315.7</v>
      </c>
      <c r="AU8" s="59"/>
      <c r="AV8" s="59"/>
      <c r="AW8" s="59"/>
      <c r="AX8" s="59"/>
      <c r="AY8" s="59"/>
      <c r="AZ8" s="59"/>
      <c r="BA8" s="59"/>
      <c r="BB8" s="61">
        <f>データ!$T$6</f>
        <v>336.32</v>
      </c>
      <c r="BC8" s="61"/>
      <c r="BD8" s="61"/>
      <c r="BE8" s="61"/>
      <c r="BF8" s="61"/>
      <c r="BG8" s="61"/>
      <c r="BH8" s="61"/>
      <c r="BI8" s="61"/>
      <c r="BJ8" s="3"/>
      <c r="BK8" s="3"/>
      <c r="BL8" s="75" t="s">
        <v>10</v>
      </c>
      <c r="BM8" s="76"/>
      <c r="BN8" s="77" t="s">
        <v>19</v>
      </c>
      <c r="BO8" s="77"/>
      <c r="BP8" s="77"/>
      <c r="BQ8" s="77"/>
      <c r="BR8" s="77"/>
      <c r="BS8" s="77"/>
      <c r="BT8" s="77"/>
      <c r="BU8" s="77"/>
      <c r="BV8" s="77"/>
      <c r="BW8" s="77"/>
      <c r="BX8" s="77"/>
      <c r="BY8" s="78"/>
    </row>
    <row r="9" spans="1:78" ht="18.75" customHeight="1" x14ac:dyDescent="0.2">
      <c r="A9" s="2"/>
      <c r="B9" s="51" t="s">
        <v>21</v>
      </c>
      <c r="C9" s="52"/>
      <c r="D9" s="52"/>
      <c r="E9" s="52"/>
      <c r="F9" s="52"/>
      <c r="G9" s="52"/>
      <c r="H9" s="52"/>
      <c r="I9" s="51" t="s">
        <v>22</v>
      </c>
      <c r="J9" s="52"/>
      <c r="K9" s="52"/>
      <c r="L9" s="52"/>
      <c r="M9" s="52"/>
      <c r="N9" s="52"/>
      <c r="O9" s="67"/>
      <c r="P9" s="53" t="s">
        <v>24</v>
      </c>
      <c r="Q9" s="53"/>
      <c r="R9" s="53"/>
      <c r="S9" s="53"/>
      <c r="T9" s="53"/>
      <c r="U9" s="53"/>
      <c r="V9" s="53"/>
      <c r="W9" s="53" t="s">
        <v>20</v>
      </c>
      <c r="X9" s="53"/>
      <c r="Y9" s="53"/>
      <c r="Z9" s="53"/>
      <c r="AA9" s="53"/>
      <c r="AB9" s="53"/>
      <c r="AC9" s="53"/>
      <c r="AD9" s="2"/>
      <c r="AE9" s="2"/>
      <c r="AF9" s="2"/>
      <c r="AG9" s="2"/>
      <c r="AH9" s="2"/>
      <c r="AI9" s="2"/>
      <c r="AJ9" s="2"/>
      <c r="AK9" s="2"/>
      <c r="AL9" s="53" t="s">
        <v>25</v>
      </c>
      <c r="AM9" s="53"/>
      <c r="AN9" s="53"/>
      <c r="AO9" s="53"/>
      <c r="AP9" s="53"/>
      <c r="AQ9" s="53"/>
      <c r="AR9" s="53"/>
      <c r="AS9" s="53"/>
      <c r="AT9" s="51" t="s">
        <v>29</v>
      </c>
      <c r="AU9" s="52"/>
      <c r="AV9" s="52"/>
      <c r="AW9" s="52"/>
      <c r="AX9" s="52"/>
      <c r="AY9" s="52"/>
      <c r="AZ9" s="52"/>
      <c r="BA9" s="52"/>
      <c r="BB9" s="53" t="s">
        <v>14</v>
      </c>
      <c r="BC9" s="53"/>
      <c r="BD9" s="53"/>
      <c r="BE9" s="53"/>
      <c r="BF9" s="53"/>
      <c r="BG9" s="53"/>
      <c r="BH9" s="53"/>
      <c r="BI9" s="53"/>
      <c r="BJ9" s="3"/>
      <c r="BK9" s="3"/>
      <c r="BL9" s="54" t="s">
        <v>30</v>
      </c>
      <c r="BM9" s="55"/>
      <c r="BN9" s="56" t="s">
        <v>32</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67.48</v>
      </c>
      <c r="J10" s="59"/>
      <c r="K10" s="59"/>
      <c r="L10" s="59"/>
      <c r="M10" s="59"/>
      <c r="N10" s="59"/>
      <c r="O10" s="60"/>
      <c r="P10" s="61">
        <f>データ!$P$6</f>
        <v>99.86</v>
      </c>
      <c r="Q10" s="61"/>
      <c r="R10" s="61"/>
      <c r="S10" s="61"/>
      <c r="T10" s="61"/>
      <c r="U10" s="61"/>
      <c r="V10" s="61"/>
      <c r="W10" s="62">
        <f>データ!$Q$6</f>
        <v>2190</v>
      </c>
      <c r="X10" s="62"/>
      <c r="Y10" s="62"/>
      <c r="Z10" s="62"/>
      <c r="AA10" s="62"/>
      <c r="AB10" s="62"/>
      <c r="AC10" s="62"/>
      <c r="AD10" s="2"/>
      <c r="AE10" s="2"/>
      <c r="AF10" s="2"/>
      <c r="AG10" s="2"/>
      <c r="AH10" s="2"/>
      <c r="AI10" s="2"/>
      <c r="AJ10" s="2"/>
      <c r="AK10" s="2"/>
      <c r="AL10" s="62">
        <f>データ!$U$6</f>
        <v>105408</v>
      </c>
      <c r="AM10" s="62"/>
      <c r="AN10" s="62"/>
      <c r="AO10" s="62"/>
      <c r="AP10" s="62"/>
      <c r="AQ10" s="62"/>
      <c r="AR10" s="62"/>
      <c r="AS10" s="62"/>
      <c r="AT10" s="58">
        <f>データ!$V$6</f>
        <v>29.29</v>
      </c>
      <c r="AU10" s="59"/>
      <c r="AV10" s="59"/>
      <c r="AW10" s="59"/>
      <c r="AX10" s="59"/>
      <c r="AY10" s="59"/>
      <c r="AZ10" s="59"/>
      <c r="BA10" s="59"/>
      <c r="BB10" s="61">
        <f>データ!$W$6</f>
        <v>3598.77</v>
      </c>
      <c r="BC10" s="61"/>
      <c r="BD10" s="61"/>
      <c r="BE10" s="61"/>
      <c r="BF10" s="61"/>
      <c r="BG10" s="61"/>
      <c r="BH10" s="61"/>
      <c r="BI10" s="61"/>
      <c r="BJ10" s="2"/>
      <c r="BK10" s="2"/>
      <c r="BL10" s="63" t="s">
        <v>34</v>
      </c>
      <c r="BM10" s="64"/>
      <c r="BN10" s="65" t="s">
        <v>35</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36</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38</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39</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41</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108</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8</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7</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42</v>
      </c>
      <c r="C84" s="6"/>
      <c r="D84" s="6"/>
      <c r="E84" s="6" t="s">
        <v>44</v>
      </c>
      <c r="F84" s="6" t="s">
        <v>46</v>
      </c>
      <c r="G84" s="6" t="s">
        <v>47</v>
      </c>
      <c r="H84" s="6" t="s">
        <v>40</v>
      </c>
      <c r="I84" s="6" t="s">
        <v>6</v>
      </c>
      <c r="J84" s="6" t="s">
        <v>27</v>
      </c>
      <c r="K84" s="6" t="s">
        <v>48</v>
      </c>
      <c r="L84" s="6" t="s">
        <v>50</v>
      </c>
      <c r="M84" s="6" t="s">
        <v>31</v>
      </c>
      <c r="N84" s="6" t="s">
        <v>52</v>
      </c>
      <c r="O84" s="6" t="s">
        <v>54</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lmW3Tkt4Mfy1+iziRu9FKI+sFkpawi16SiyL7sZtyd/p+ZO+4K3vJCo8UKTLDSX7CpbRZhGjpxPtZjP3glkkZQ==" saltValue="44uQUp1KOdcn7UtHpxWvi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45</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18</v>
      </c>
      <c r="B3" s="17" t="s">
        <v>49</v>
      </c>
      <c r="C3" s="17" t="s">
        <v>57</v>
      </c>
      <c r="D3" s="17" t="s">
        <v>58</v>
      </c>
      <c r="E3" s="17" t="s">
        <v>2</v>
      </c>
      <c r="F3" s="17" t="s">
        <v>1</v>
      </c>
      <c r="G3" s="17" t="s">
        <v>23</v>
      </c>
      <c r="H3" s="81" t="s">
        <v>28</v>
      </c>
      <c r="I3" s="82"/>
      <c r="J3" s="82"/>
      <c r="K3" s="82"/>
      <c r="L3" s="82"/>
      <c r="M3" s="82"/>
      <c r="N3" s="82"/>
      <c r="O3" s="82"/>
      <c r="P3" s="82"/>
      <c r="Q3" s="82"/>
      <c r="R3" s="82"/>
      <c r="S3" s="82"/>
      <c r="T3" s="82"/>
      <c r="U3" s="82"/>
      <c r="V3" s="82"/>
      <c r="W3" s="83"/>
      <c r="X3" s="87" t="s">
        <v>53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8</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59</v>
      </c>
      <c r="B4" s="18"/>
      <c r="C4" s="18"/>
      <c r="D4" s="18"/>
      <c r="E4" s="18"/>
      <c r="F4" s="18"/>
      <c r="G4" s="18"/>
      <c r="H4" s="84"/>
      <c r="I4" s="85"/>
      <c r="J4" s="85"/>
      <c r="K4" s="85"/>
      <c r="L4" s="85"/>
      <c r="M4" s="85"/>
      <c r="N4" s="85"/>
      <c r="O4" s="85"/>
      <c r="P4" s="85"/>
      <c r="Q4" s="85"/>
      <c r="R4" s="85"/>
      <c r="S4" s="85"/>
      <c r="T4" s="85"/>
      <c r="U4" s="85"/>
      <c r="V4" s="85"/>
      <c r="W4" s="86"/>
      <c r="X4" s="88" t="s">
        <v>51</v>
      </c>
      <c r="Y4" s="88"/>
      <c r="Z4" s="88"/>
      <c r="AA4" s="88"/>
      <c r="AB4" s="88"/>
      <c r="AC4" s="88"/>
      <c r="AD4" s="88"/>
      <c r="AE4" s="88"/>
      <c r="AF4" s="88"/>
      <c r="AG4" s="88"/>
      <c r="AH4" s="88"/>
      <c r="AI4" s="88" t="s">
        <v>43</v>
      </c>
      <c r="AJ4" s="88"/>
      <c r="AK4" s="88"/>
      <c r="AL4" s="88"/>
      <c r="AM4" s="88"/>
      <c r="AN4" s="88"/>
      <c r="AO4" s="88"/>
      <c r="AP4" s="88"/>
      <c r="AQ4" s="88"/>
      <c r="AR4" s="88"/>
      <c r="AS4" s="88"/>
      <c r="AT4" s="88" t="s">
        <v>37</v>
      </c>
      <c r="AU4" s="88"/>
      <c r="AV4" s="88"/>
      <c r="AW4" s="88"/>
      <c r="AX4" s="88"/>
      <c r="AY4" s="88"/>
      <c r="AZ4" s="88"/>
      <c r="BA4" s="88"/>
      <c r="BB4" s="88"/>
      <c r="BC4" s="88"/>
      <c r="BD4" s="88"/>
      <c r="BE4" s="88" t="s">
        <v>61</v>
      </c>
      <c r="BF4" s="88"/>
      <c r="BG4" s="88"/>
      <c r="BH4" s="88"/>
      <c r="BI4" s="88"/>
      <c r="BJ4" s="88"/>
      <c r="BK4" s="88"/>
      <c r="BL4" s="88"/>
      <c r="BM4" s="88"/>
      <c r="BN4" s="88"/>
      <c r="BO4" s="88"/>
      <c r="BP4" s="88" t="s">
        <v>33</v>
      </c>
      <c r="BQ4" s="88"/>
      <c r="BR4" s="88"/>
      <c r="BS4" s="88"/>
      <c r="BT4" s="88"/>
      <c r="BU4" s="88"/>
      <c r="BV4" s="88"/>
      <c r="BW4" s="88"/>
      <c r="BX4" s="88"/>
      <c r="BY4" s="88"/>
      <c r="BZ4" s="88"/>
      <c r="CA4" s="88" t="s">
        <v>62</v>
      </c>
      <c r="CB4" s="88"/>
      <c r="CC4" s="88"/>
      <c r="CD4" s="88"/>
      <c r="CE4" s="88"/>
      <c r="CF4" s="88"/>
      <c r="CG4" s="88"/>
      <c r="CH4" s="88"/>
      <c r="CI4" s="88"/>
      <c r="CJ4" s="88"/>
      <c r="CK4" s="88"/>
      <c r="CL4" s="88" t="s">
        <v>64</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60</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2">
      <c r="A5" s="15" t="s">
        <v>26</v>
      </c>
      <c r="B5" s="19"/>
      <c r="C5" s="19"/>
      <c r="D5" s="19"/>
      <c r="E5" s="19"/>
      <c r="F5" s="19"/>
      <c r="G5" s="19"/>
      <c r="H5" s="24" t="s">
        <v>56</v>
      </c>
      <c r="I5" s="24" t="s">
        <v>68</v>
      </c>
      <c r="J5" s="24" t="s">
        <v>69</v>
      </c>
      <c r="K5" s="24" t="s">
        <v>70</v>
      </c>
      <c r="L5" s="24" t="s">
        <v>71</v>
      </c>
      <c r="M5" s="24" t="s">
        <v>3</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87</v>
      </c>
      <c r="AD5" s="24" t="s">
        <v>88</v>
      </c>
      <c r="AE5" s="24" t="s">
        <v>89</v>
      </c>
      <c r="AF5" s="24" t="s">
        <v>90</v>
      </c>
      <c r="AG5" s="24" t="s">
        <v>91</v>
      </c>
      <c r="AH5" s="24" t="s">
        <v>42</v>
      </c>
      <c r="AI5" s="24" t="s">
        <v>81</v>
      </c>
      <c r="AJ5" s="24" t="s">
        <v>82</v>
      </c>
      <c r="AK5" s="24" t="s">
        <v>83</v>
      </c>
      <c r="AL5" s="24" t="s">
        <v>84</v>
      </c>
      <c r="AM5" s="24" t="s">
        <v>85</v>
      </c>
      <c r="AN5" s="24" t="s">
        <v>87</v>
      </c>
      <c r="AO5" s="24" t="s">
        <v>88</v>
      </c>
      <c r="AP5" s="24" t="s">
        <v>89</v>
      </c>
      <c r="AQ5" s="24" t="s">
        <v>90</v>
      </c>
      <c r="AR5" s="24" t="s">
        <v>91</v>
      </c>
      <c r="AS5" s="24" t="s">
        <v>86</v>
      </c>
      <c r="AT5" s="24" t="s">
        <v>81</v>
      </c>
      <c r="AU5" s="24" t="s">
        <v>82</v>
      </c>
      <c r="AV5" s="24" t="s">
        <v>83</v>
      </c>
      <c r="AW5" s="24" t="s">
        <v>84</v>
      </c>
      <c r="AX5" s="24" t="s">
        <v>85</v>
      </c>
      <c r="AY5" s="24" t="s">
        <v>87</v>
      </c>
      <c r="AZ5" s="24" t="s">
        <v>88</v>
      </c>
      <c r="BA5" s="24" t="s">
        <v>89</v>
      </c>
      <c r="BB5" s="24" t="s">
        <v>90</v>
      </c>
      <c r="BC5" s="24" t="s">
        <v>91</v>
      </c>
      <c r="BD5" s="24" t="s">
        <v>86</v>
      </c>
      <c r="BE5" s="24" t="s">
        <v>81</v>
      </c>
      <c r="BF5" s="24" t="s">
        <v>82</v>
      </c>
      <c r="BG5" s="24" t="s">
        <v>83</v>
      </c>
      <c r="BH5" s="24" t="s">
        <v>84</v>
      </c>
      <c r="BI5" s="24" t="s">
        <v>85</v>
      </c>
      <c r="BJ5" s="24" t="s">
        <v>87</v>
      </c>
      <c r="BK5" s="24" t="s">
        <v>88</v>
      </c>
      <c r="BL5" s="24" t="s">
        <v>89</v>
      </c>
      <c r="BM5" s="24" t="s">
        <v>90</v>
      </c>
      <c r="BN5" s="24" t="s">
        <v>91</v>
      </c>
      <c r="BO5" s="24" t="s">
        <v>86</v>
      </c>
      <c r="BP5" s="24" t="s">
        <v>81</v>
      </c>
      <c r="BQ5" s="24" t="s">
        <v>82</v>
      </c>
      <c r="BR5" s="24" t="s">
        <v>83</v>
      </c>
      <c r="BS5" s="24" t="s">
        <v>84</v>
      </c>
      <c r="BT5" s="24" t="s">
        <v>85</v>
      </c>
      <c r="BU5" s="24" t="s">
        <v>87</v>
      </c>
      <c r="BV5" s="24" t="s">
        <v>88</v>
      </c>
      <c r="BW5" s="24" t="s">
        <v>89</v>
      </c>
      <c r="BX5" s="24" t="s">
        <v>90</v>
      </c>
      <c r="BY5" s="24" t="s">
        <v>91</v>
      </c>
      <c r="BZ5" s="24" t="s">
        <v>86</v>
      </c>
      <c r="CA5" s="24" t="s">
        <v>81</v>
      </c>
      <c r="CB5" s="24" t="s">
        <v>82</v>
      </c>
      <c r="CC5" s="24" t="s">
        <v>83</v>
      </c>
      <c r="CD5" s="24" t="s">
        <v>84</v>
      </c>
      <c r="CE5" s="24" t="s">
        <v>85</v>
      </c>
      <c r="CF5" s="24" t="s">
        <v>87</v>
      </c>
      <c r="CG5" s="24" t="s">
        <v>88</v>
      </c>
      <c r="CH5" s="24" t="s">
        <v>89</v>
      </c>
      <c r="CI5" s="24" t="s">
        <v>90</v>
      </c>
      <c r="CJ5" s="24" t="s">
        <v>91</v>
      </c>
      <c r="CK5" s="24" t="s">
        <v>86</v>
      </c>
      <c r="CL5" s="24" t="s">
        <v>81</v>
      </c>
      <c r="CM5" s="24" t="s">
        <v>82</v>
      </c>
      <c r="CN5" s="24" t="s">
        <v>83</v>
      </c>
      <c r="CO5" s="24" t="s">
        <v>84</v>
      </c>
      <c r="CP5" s="24" t="s">
        <v>85</v>
      </c>
      <c r="CQ5" s="24" t="s">
        <v>87</v>
      </c>
      <c r="CR5" s="24" t="s">
        <v>88</v>
      </c>
      <c r="CS5" s="24" t="s">
        <v>89</v>
      </c>
      <c r="CT5" s="24" t="s">
        <v>90</v>
      </c>
      <c r="CU5" s="24" t="s">
        <v>91</v>
      </c>
      <c r="CV5" s="24" t="s">
        <v>86</v>
      </c>
      <c r="CW5" s="24" t="s">
        <v>81</v>
      </c>
      <c r="CX5" s="24" t="s">
        <v>82</v>
      </c>
      <c r="CY5" s="24" t="s">
        <v>83</v>
      </c>
      <c r="CZ5" s="24" t="s">
        <v>84</v>
      </c>
      <c r="DA5" s="24" t="s">
        <v>85</v>
      </c>
      <c r="DB5" s="24" t="s">
        <v>87</v>
      </c>
      <c r="DC5" s="24" t="s">
        <v>88</v>
      </c>
      <c r="DD5" s="24" t="s">
        <v>89</v>
      </c>
      <c r="DE5" s="24" t="s">
        <v>90</v>
      </c>
      <c r="DF5" s="24" t="s">
        <v>91</v>
      </c>
      <c r="DG5" s="24" t="s">
        <v>86</v>
      </c>
      <c r="DH5" s="24" t="s">
        <v>81</v>
      </c>
      <c r="DI5" s="24" t="s">
        <v>82</v>
      </c>
      <c r="DJ5" s="24" t="s">
        <v>83</v>
      </c>
      <c r="DK5" s="24" t="s">
        <v>84</v>
      </c>
      <c r="DL5" s="24" t="s">
        <v>85</v>
      </c>
      <c r="DM5" s="24" t="s">
        <v>87</v>
      </c>
      <c r="DN5" s="24" t="s">
        <v>88</v>
      </c>
      <c r="DO5" s="24" t="s">
        <v>89</v>
      </c>
      <c r="DP5" s="24" t="s">
        <v>90</v>
      </c>
      <c r="DQ5" s="24" t="s">
        <v>91</v>
      </c>
      <c r="DR5" s="24" t="s">
        <v>86</v>
      </c>
      <c r="DS5" s="24" t="s">
        <v>81</v>
      </c>
      <c r="DT5" s="24" t="s">
        <v>82</v>
      </c>
      <c r="DU5" s="24" t="s">
        <v>83</v>
      </c>
      <c r="DV5" s="24" t="s">
        <v>84</v>
      </c>
      <c r="DW5" s="24" t="s">
        <v>85</v>
      </c>
      <c r="DX5" s="24" t="s">
        <v>87</v>
      </c>
      <c r="DY5" s="24" t="s">
        <v>88</v>
      </c>
      <c r="DZ5" s="24" t="s">
        <v>89</v>
      </c>
      <c r="EA5" s="24" t="s">
        <v>90</v>
      </c>
      <c r="EB5" s="24" t="s">
        <v>91</v>
      </c>
      <c r="EC5" s="24" t="s">
        <v>86</v>
      </c>
      <c r="ED5" s="24" t="s">
        <v>81</v>
      </c>
      <c r="EE5" s="24" t="s">
        <v>82</v>
      </c>
      <c r="EF5" s="24" t="s">
        <v>83</v>
      </c>
      <c r="EG5" s="24" t="s">
        <v>84</v>
      </c>
      <c r="EH5" s="24" t="s">
        <v>85</v>
      </c>
      <c r="EI5" s="24" t="s">
        <v>87</v>
      </c>
      <c r="EJ5" s="24" t="s">
        <v>88</v>
      </c>
      <c r="EK5" s="24" t="s">
        <v>89</v>
      </c>
      <c r="EL5" s="24" t="s">
        <v>90</v>
      </c>
      <c r="EM5" s="24" t="s">
        <v>91</v>
      </c>
      <c r="EN5" s="24" t="s">
        <v>86</v>
      </c>
    </row>
    <row r="6" spans="1:144" s="14" customFormat="1" x14ac:dyDescent="0.2">
      <c r="A6" s="15" t="s">
        <v>92</v>
      </c>
      <c r="B6" s="20">
        <f t="shared" ref="B6:W6" si="1">B7</f>
        <v>2023</v>
      </c>
      <c r="C6" s="20">
        <f t="shared" si="1"/>
        <v>222062</v>
      </c>
      <c r="D6" s="20">
        <f t="shared" si="1"/>
        <v>46</v>
      </c>
      <c r="E6" s="20">
        <f t="shared" si="1"/>
        <v>1</v>
      </c>
      <c r="F6" s="20">
        <f t="shared" si="1"/>
        <v>0</v>
      </c>
      <c r="G6" s="20">
        <f t="shared" si="1"/>
        <v>1</v>
      </c>
      <c r="H6" s="20" t="str">
        <f t="shared" si="1"/>
        <v>静岡県　三島市</v>
      </c>
      <c r="I6" s="20" t="str">
        <f t="shared" si="1"/>
        <v>法適用</v>
      </c>
      <c r="J6" s="20" t="str">
        <f t="shared" si="1"/>
        <v>水道事業</v>
      </c>
      <c r="K6" s="20" t="str">
        <f t="shared" si="1"/>
        <v>末端給水事業</v>
      </c>
      <c r="L6" s="20" t="str">
        <f t="shared" si="1"/>
        <v>A3</v>
      </c>
      <c r="M6" s="20" t="str">
        <f t="shared" si="1"/>
        <v>非設置</v>
      </c>
      <c r="N6" s="25" t="str">
        <f t="shared" si="1"/>
        <v>-</v>
      </c>
      <c r="O6" s="25">
        <f t="shared" si="1"/>
        <v>67.48</v>
      </c>
      <c r="P6" s="25">
        <f t="shared" si="1"/>
        <v>99.86</v>
      </c>
      <c r="Q6" s="25">
        <f t="shared" si="1"/>
        <v>2190</v>
      </c>
      <c r="R6" s="25">
        <f t="shared" si="1"/>
        <v>106176</v>
      </c>
      <c r="S6" s="25">
        <f t="shared" si="1"/>
        <v>315.7</v>
      </c>
      <c r="T6" s="25">
        <f t="shared" si="1"/>
        <v>336.32</v>
      </c>
      <c r="U6" s="25">
        <f t="shared" si="1"/>
        <v>105408</v>
      </c>
      <c r="V6" s="25">
        <f t="shared" si="1"/>
        <v>29.29</v>
      </c>
      <c r="W6" s="25">
        <f t="shared" si="1"/>
        <v>3598.77</v>
      </c>
      <c r="X6" s="27">
        <f t="shared" ref="X6:AG6" si="2">IF(X7="",NA(),X7)</f>
        <v>121.16</v>
      </c>
      <c r="Y6" s="27">
        <f t="shared" si="2"/>
        <v>122.62</v>
      </c>
      <c r="Z6" s="27">
        <f t="shared" si="2"/>
        <v>117.09</v>
      </c>
      <c r="AA6" s="27">
        <f t="shared" si="2"/>
        <v>114.04</v>
      </c>
      <c r="AB6" s="27">
        <f t="shared" si="2"/>
        <v>112.91</v>
      </c>
      <c r="AC6" s="27">
        <f t="shared" si="2"/>
        <v>112.82</v>
      </c>
      <c r="AD6" s="27">
        <f t="shared" si="2"/>
        <v>111.21</v>
      </c>
      <c r="AE6" s="27">
        <f t="shared" si="2"/>
        <v>111.89</v>
      </c>
      <c r="AF6" s="27">
        <f t="shared" si="2"/>
        <v>109.99</v>
      </c>
      <c r="AG6" s="27">
        <f t="shared" si="2"/>
        <v>110.2</v>
      </c>
      <c r="AH6" s="25" t="str">
        <f>IF(AH7="","",IF(AH7="-","【-】","【"&amp;SUBSTITUTE(TEXT(AH7,"#,##0.00"),"-","△")&amp;"】"))</f>
        <v>【108.24】</v>
      </c>
      <c r="AI6" s="25">
        <f t="shared" ref="AI6:AR6" si="3">IF(AI7="",NA(),AI7)</f>
        <v>0</v>
      </c>
      <c r="AJ6" s="25">
        <f t="shared" si="3"/>
        <v>0</v>
      </c>
      <c r="AK6" s="25">
        <f t="shared" si="3"/>
        <v>0</v>
      </c>
      <c r="AL6" s="25">
        <f t="shared" si="3"/>
        <v>0</v>
      </c>
      <c r="AM6" s="25">
        <f t="shared" si="3"/>
        <v>0</v>
      </c>
      <c r="AN6" s="25">
        <f t="shared" si="3"/>
        <v>0</v>
      </c>
      <c r="AO6" s="25">
        <f t="shared" si="3"/>
        <v>0</v>
      </c>
      <c r="AP6" s="27">
        <f t="shared" si="3"/>
        <v>0.45</v>
      </c>
      <c r="AQ6" s="25">
        <f t="shared" si="3"/>
        <v>0</v>
      </c>
      <c r="AR6" s="27">
        <f t="shared" si="3"/>
        <v>0.05</v>
      </c>
      <c r="AS6" s="25" t="str">
        <f>IF(AS7="","",IF(AS7="-","【-】","【"&amp;SUBSTITUTE(TEXT(AS7,"#,##0.00"),"-","△")&amp;"】"))</f>
        <v>【1.50】</v>
      </c>
      <c r="AT6" s="27">
        <f t="shared" ref="AT6:BC6" si="4">IF(AT7="",NA(),AT7)</f>
        <v>247.44</v>
      </c>
      <c r="AU6" s="27">
        <f t="shared" si="4"/>
        <v>387.13</v>
      </c>
      <c r="AV6" s="27">
        <f t="shared" si="4"/>
        <v>459.15</v>
      </c>
      <c r="AW6" s="27">
        <f t="shared" si="4"/>
        <v>399.57</v>
      </c>
      <c r="AX6" s="27">
        <f t="shared" si="4"/>
        <v>373.37</v>
      </c>
      <c r="AY6" s="27">
        <f t="shared" si="4"/>
        <v>358.91</v>
      </c>
      <c r="AZ6" s="27">
        <f t="shared" si="4"/>
        <v>360.96</v>
      </c>
      <c r="BA6" s="27">
        <f t="shared" si="4"/>
        <v>351.29</v>
      </c>
      <c r="BB6" s="27">
        <f t="shared" si="4"/>
        <v>364.24</v>
      </c>
      <c r="BC6" s="27">
        <f t="shared" si="4"/>
        <v>369.82</v>
      </c>
      <c r="BD6" s="25" t="str">
        <f>IF(BD7="","",IF(BD7="-","【-】","【"&amp;SUBSTITUTE(TEXT(BD7,"#,##0.00"),"-","△")&amp;"】"))</f>
        <v>【243.36】</v>
      </c>
      <c r="BE6" s="27">
        <f t="shared" ref="BE6:BN6" si="5">IF(BE7="",NA(),BE7)</f>
        <v>284.92</v>
      </c>
      <c r="BF6" s="27">
        <f t="shared" si="5"/>
        <v>286.61</v>
      </c>
      <c r="BG6" s="27">
        <f t="shared" si="5"/>
        <v>294.43</v>
      </c>
      <c r="BH6" s="27">
        <f t="shared" si="5"/>
        <v>323.72000000000003</v>
      </c>
      <c r="BI6" s="27">
        <f t="shared" si="5"/>
        <v>316.75</v>
      </c>
      <c r="BJ6" s="27">
        <f t="shared" si="5"/>
        <v>247.27</v>
      </c>
      <c r="BK6" s="27">
        <f t="shared" si="5"/>
        <v>239.18</v>
      </c>
      <c r="BL6" s="27">
        <f t="shared" si="5"/>
        <v>236.29</v>
      </c>
      <c r="BM6" s="27">
        <f t="shared" si="5"/>
        <v>238.77</v>
      </c>
      <c r="BN6" s="27">
        <f t="shared" si="5"/>
        <v>218.57</v>
      </c>
      <c r="BO6" s="25" t="str">
        <f>IF(BO7="","",IF(BO7="-","【-】","【"&amp;SUBSTITUTE(TEXT(BO7,"#,##0.00"),"-","△")&amp;"】"))</f>
        <v>【265.93】</v>
      </c>
      <c r="BP6" s="27">
        <f t="shared" ref="BP6:BY6" si="6">IF(BP7="",NA(),BP7)</f>
        <v>116.83</v>
      </c>
      <c r="BQ6" s="27">
        <f t="shared" si="6"/>
        <v>118.14</v>
      </c>
      <c r="BR6" s="27">
        <f t="shared" si="6"/>
        <v>112.61</v>
      </c>
      <c r="BS6" s="27">
        <f t="shared" si="6"/>
        <v>100.72</v>
      </c>
      <c r="BT6" s="27">
        <f t="shared" si="6"/>
        <v>108.49</v>
      </c>
      <c r="BU6" s="27">
        <f t="shared" si="6"/>
        <v>105.34</v>
      </c>
      <c r="BV6" s="27">
        <f t="shared" si="6"/>
        <v>101.89</v>
      </c>
      <c r="BW6" s="27">
        <f t="shared" si="6"/>
        <v>104.33</v>
      </c>
      <c r="BX6" s="27">
        <f t="shared" si="6"/>
        <v>98.85</v>
      </c>
      <c r="BY6" s="27">
        <f t="shared" si="6"/>
        <v>101.78</v>
      </c>
      <c r="BZ6" s="25" t="str">
        <f>IF(BZ7="","",IF(BZ7="-","【-】","【"&amp;SUBSTITUTE(TEXT(BZ7,"#,##0.00"),"-","△")&amp;"】"))</f>
        <v>【97.82】</v>
      </c>
      <c r="CA6" s="27">
        <f t="shared" ref="CA6:CJ6" si="7">IF(CA7="",NA(),CA7)</f>
        <v>99.8</v>
      </c>
      <c r="CB6" s="27">
        <f t="shared" si="7"/>
        <v>98.29</v>
      </c>
      <c r="CC6" s="27">
        <f t="shared" si="7"/>
        <v>103.14</v>
      </c>
      <c r="CD6" s="27">
        <f t="shared" si="7"/>
        <v>108.4</v>
      </c>
      <c r="CE6" s="27">
        <f t="shared" si="7"/>
        <v>107.37</v>
      </c>
      <c r="CF6" s="27">
        <f t="shared" si="7"/>
        <v>159.6</v>
      </c>
      <c r="CG6" s="27">
        <f t="shared" si="7"/>
        <v>156.32</v>
      </c>
      <c r="CH6" s="27">
        <f t="shared" si="7"/>
        <v>157.4</v>
      </c>
      <c r="CI6" s="27">
        <f t="shared" si="7"/>
        <v>162.61000000000001</v>
      </c>
      <c r="CJ6" s="27">
        <f t="shared" si="7"/>
        <v>163.94</v>
      </c>
      <c r="CK6" s="25" t="str">
        <f>IF(CK7="","",IF(CK7="-","【-】","【"&amp;SUBSTITUTE(TEXT(CK7,"#,##0.00"),"-","△")&amp;"】"))</f>
        <v>【177.56】</v>
      </c>
      <c r="CL6" s="27">
        <f t="shared" ref="CL6:CU6" si="8">IF(CL7="",NA(),CL7)</f>
        <v>52.48</v>
      </c>
      <c r="CM6" s="27">
        <f t="shared" si="8"/>
        <v>53.68</v>
      </c>
      <c r="CN6" s="27">
        <f t="shared" si="8"/>
        <v>52.55</v>
      </c>
      <c r="CO6" s="27">
        <f t="shared" si="8"/>
        <v>50.45</v>
      </c>
      <c r="CP6" s="27">
        <f t="shared" si="8"/>
        <v>49.66</v>
      </c>
      <c r="CQ6" s="27">
        <f t="shared" si="8"/>
        <v>62.05</v>
      </c>
      <c r="CR6" s="27">
        <f t="shared" si="8"/>
        <v>63.23</v>
      </c>
      <c r="CS6" s="27">
        <f t="shared" si="8"/>
        <v>62.59</v>
      </c>
      <c r="CT6" s="27">
        <f t="shared" si="8"/>
        <v>61.81</v>
      </c>
      <c r="CU6" s="27">
        <f t="shared" si="8"/>
        <v>62.35</v>
      </c>
      <c r="CV6" s="25" t="str">
        <f>IF(CV7="","",IF(CV7="-","【-】","【"&amp;SUBSTITUTE(TEXT(CV7,"#,##0.00"),"-","△")&amp;"】"))</f>
        <v>【59.81】</v>
      </c>
      <c r="CW6" s="27">
        <f t="shared" ref="CW6:DF6" si="9">IF(CW7="",NA(),CW7)</f>
        <v>81.42</v>
      </c>
      <c r="CX6" s="27">
        <f t="shared" si="9"/>
        <v>80.61</v>
      </c>
      <c r="CY6" s="27">
        <f t="shared" si="9"/>
        <v>81.25</v>
      </c>
      <c r="CZ6" s="27">
        <f t="shared" si="9"/>
        <v>82.83</v>
      </c>
      <c r="DA6" s="27">
        <f t="shared" si="9"/>
        <v>82.92</v>
      </c>
      <c r="DB6" s="27">
        <f t="shared" si="9"/>
        <v>89.11</v>
      </c>
      <c r="DC6" s="27">
        <f t="shared" si="9"/>
        <v>89.35</v>
      </c>
      <c r="DD6" s="27">
        <f t="shared" si="9"/>
        <v>89.7</v>
      </c>
      <c r="DE6" s="27">
        <f t="shared" si="9"/>
        <v>89.24</v>
      </c>
      <c r="DF6" s="27">
        <f t="shared" si="9"/>
        <v>88.71</v>
      </c>
      <c r="DG6" s="25" t="str">
        <f>IF(DG7="","",IF(DG7="-","【-】","【"&amp;SUBSTITUTE(TEXT(DG7,"#,##0.00"),"-","△")&amp;"】"))</f>
        <v>【89.42】</v>
      </c>
      <c r="DH6" s="27">
        <f t="shared" ref="DH6:DQ6" si="10">IF(DH7="",NA(),DH7)</f>
        <v>47.07</v>
      </c>
      <c r="DI6" s="27">
        <f t="shared" si="10"/>
        <v>47.84</v>
      </c>
      <c r="DJ6" s="27">
        <f t="shared" si="10"/>
        <v>48.62</v>
      </c>
      <c r="DK6" s="27">
        <f t="shared" si="10"/>
        <v>49.31</v>
      </c>
      <c r="DL6" s="27">
        <f t="shared" si="10"/>
        <v>49.93</v>
      </c>
      <c r="DM6" s="27">
        <f t="shared" si="10"/>
        <v>48.69</v>
      </c>
      <c r="DN6" s="27">
        <f t="shared" si="10"/>
        <v>49.62</v>
      </c>
      <c r="DO6" s="27">
        <f t="shared" si="10"/>
        <v>50.5</v>
      </c>
      <c r="DP6" s="27">
        <f t="shared" si="10"/>
        <v>51.28</v>
      </c>
      <c r="DQ6" s="27">
        <f t="shared" si="10"/>
        <v>51.95</v>
      </c>
      <c r="DR6" s="25" t="str">
        <f>IF(DR7="","",IF(DR7="-","【-】","【"&amp;SUBSTITUTE(TEXT(DR7,"#,##0.00"),"-","△")&amp;"】"))</f>
        <v>【52.02】</v>
      </c>
      <c r="DS6" s="27">
        <f t="shared" ref="DS6:EB6" si="11">IF(DS7="",NA(),DS7)</f>
        <v>30.4</v>
      </c>
      <c r="DT6" s="27">
        <f t="shared" si="11"/>
        <v>31.54</v>
      </c>
      <c r="DU6" s="27">
        <f t="shared" si="11"/>
        <v>30.7</v>
      </c>
      <c r="DV6" s="27">
        <f t="shared" si="11"/>
        <v>30.09</v>
      </c>
      <c r="DW6" s="27">
        <f t="shared" si="11"/>
        <v>31.07</v>
      </c>
      <c r="DX6" s="27">
        <f t="shared" si="11"/>
        <v>18.260000000000002</v>
      </c>
      <c r="DY6" s="27">
        <f t="shared" si="11"/>
        <v>19.510000000000002</v>
      </c>
      <c r="DZ6" s="27">
        <f t="shared" si="11"/>
        <v>21.19</v>
      </c>
      <c r="EA6" s="27">
        <f t="shared" si="11"/>
        <v>22.64</v>
      </c>
      <c r="EB6" s="27">
        <f t="shared" si="11"/>
        <v>24.49</v>
      </c>
      <c r="EC6" s="25" t="str">
        <f>IF(EC7="","",IF(EC7="-","【-】","【"&amp;SUBSTITUTE(TEXT(EC7,"#,##0.00"),"-","△")&amp;"】"))</f>
        <v>【25.37】</v>
      </c>
      <c r="ED6" s="27">
        <f t="shared" ref="ED6:EM6" si="12">IF(ED7="",NA(),ED7)</f>
        <v>1.35</v>
      </c>
      <c r="EE6" s="27">
        <f t="shared" si="12"/>
        <v>1.36</v>
      </c>
      <c r="EF6" s="27">
        <f t="shared" si="12"/>
        <v>1.1499999999999999</v>
      </c>
      <c r="EG6" s="27">
        <f t="shared" si="12"/>
        <v>0.89</v>
      </c>
      <c r="EH6" s="27">
        <f t="shared" si="12"/>
        <v>0.92</v>
      </c>
      <c r="EI6" s="27">
        <f t="shared" si="12"/>
        <v>0.66</v>
      </c>
      <c r="EJ6" s="27">
        <f t="shared" si="12"/>
        <v>0.67</v>
      </c>
      <c r="EK6" s="27">
        <f t="shared" si="12"/>
        <v>0.62</v>
      </c>
      <c r="EL6" s="27">
        <f t="shared" si="12"/>
        <v>0.6</v>
      </c>
      <c r="EM6" s="27">
        <f t="shared" si="12"/>
        <v>0.57999999999999996</v>
      </c>
      <c r="EN6" s="25" t="str">
        <f>IF(EN7="","",IF(EN7="-","【-】","【"&amp;SUBSTITUTE(TEXT(EN7,"#,##0.00"),"-","△")&amp;"】"))</f>
        <v>【0.62】</v>
      </c>
    </row>
    <row r="7" spans="1:144" s="14" customFormat="1" x14ac:dyDescent="0.2">
      <c r="A7" s="15"/>
      <c r="B7" s="21">
        <v>2023</v>
      </c>
      <c r="C7" s="21">
        <v>222062</v>
      </c>
      <c r="D7" s="21">
        <v>46</v>
      </c>
      <c r="E7" s="21">
        <v>1</v>
      </c>
      <c r="F7" s="21">
        <v>0</v>
      </c>
      <c r="G7" s="21">
        <v>1</v>
      </c>
      <c r="H7" s="21" t="s">
        <v>93</v>
      </c>
      <c r="I7" s="21" t="s">
        <v>94</v>
      </c>
      <c r="J7" s="21" t="s">
        <v>95</v>
      </c>
      <c r="K7" s="21" t="s">
        <v>96</v>
      </c>
      <c r="L7" s="21" t="s">
        <v>97</v>
      </c>
      <c r="M7" s="21" t="s">
        <v>13</v>
      </c>
      <c r="N7" s="26" t="s">
        <v>98</v>
      </c>
      <c r="O7" s="26">
        <v>67.48</v>
      </c>
      <c r="P7" s="26">
        <v>99.86</v>
      </c>
      <c r="Q7" s="26">
        <v>2190</v>
      </c>
      <c r="R7" s="26">
        <v>106176</v>
      </c>
      <c r="S7" s="26">
        <v>315.7</v>
      </c>
      <c r="T7" s="26">
        <v>336.32</v>
      </c>
      <c r="U7" s="26">
        <v>105408</v>
      </c>
      <c r="V7" s="26">
        <v>29.29</v>
      </c>
      <c r="W7" s="26">
        <v>3598.77</v>
      </c>
      <c r="X7" s="26">
        <v>121.16</v>
      </c>
      <c r="Y7" s="26">
        <v>122.62</v>
      </c>
      <c r="Z7" s="26">
        <v>117.09</v>
      </c>
      <c r="AA7" s="26">
        <v>114.04</v>
      </c>
      <c r="AB7" s="26">
        <v>112.91</v>
      </c>
      <c r="AC7" s="26">
        <v>112.82</v>
      </c>
      <c r="AD7" s="26">
        <v>111.21</v>
      </c>
      <c r="AE7" s="26">
        <v>111.89</v>
      </c>
      <c r="AF7" s="26">
        <v>109.99</v>
      </c>
      <c r="AG7" s="26">
        <v>110.2</v>
      </c>
      <c r="AH7" s="26">
        <v>108.24</v>
      </c>
      <c r="AI7" s="26">
        <v>0</v>
      </c>
      <c r="AJ7" s="26">
        <v>0</v>
      </c>
      <c r="AK7" s="26">
        <v>0</v>
      </c>
      <c r="AL7" s="26">
        <v>0</v>
      </c>
      <c r="AM7" s="26">
        <v>0</v>
      </c>
      <c r="AN7" s="26">
        <v>0</v>
      </c>
      <c r="AO7" s="26">
        <v>0</v>
      </c>
      <c r="AP7" s="26">
        <v>0.45</v>
      </c>
      <c r="AQ7" s="26">
        <v>0</v>
      </c>
      <c r="AR7" s="26">
        <v>0.05</v>
      </c>
      <c r="AS7" s="26">
        <v>1.5</v>
      </c>
      <c r="AT7" s="26">
        <v>247.44</v>
      </c>
      <c r="AU7" s="26">
        <v>387.13</v>
      </c>
      <c r="AV7" s="26">
        <v>459.15</v>
      </c>
      <c r="AW7" s="26">
        <v>399.57</v>
      </c>
      <c r="AX7" s="26">
        <v>373.37</v>
      </c>
      <c r="AY7" s="26">
        <v>358.91</v>
      </c>
      <c r="AZ7" s="26">
        <v>360.96</v>
      </c>
      <c r="BA7" s="26">
        <v>351.29</v>
      </c>
      <c r="BB7" s="26">
        <v>364.24</v>
      </c>
      <c r="BC7" s="26">
        <v>369.82</v>
      </c>
      <c r="BD7" s="26">
        <v>243.36</v>
      </c>
      <c r="BE7" s="26">
        <v>284.92</v>
      </c>
      <c r="BF7" s="26">
        <v>286.61</v>
      </c>
      <c r="BG7" s="26">
        <v>294.43</v>
      </c>
      <c r="BH7" s="26">
        <v>323.72000000000003</v>
      </c>
      <c r="BI7" s="26">
        <v>316.75</v>
      </c>
      <c r="BJ7" s="26">
        <v>247.27</v>
      </c>
      <c r="BK7" s="26">
        <v>239.18</v>
      </c>
      <c r="BL7" s="26">
        <v>236.29</v>
      </c>
      <c r="BM7" s="26">
        <v>238.77</v>
      </c>
      <c r="BN7" s="26">
        <v>218.57</v>
      </c>
      <c r="BO7" s="26">
        <v>265.93</v>
      </c>
      <c r="BP7" s="26">
        <v>116.83</v>
      </c>
      <c r="BQ7" s="26">
        <v>118.14</v>
      </c>
      <c r="BR7" s="26">
        <v>112.61</v>
      </c>
      <c r="BS7" s="26">
        <v>100.72</v>
      </c>
      <c r="BT7" s="26">
        <v>108.49</v>
      </c>
      <c r="BU7" s="26">
        <v>105.34</v>
      </c>
      <c r="BV7" s="26">
        <v>101.89</v>
      </c>
      <c r="BW7" s="26">
        <v>104.33</v>
      </c>
      <c r="BX7" s="26">
        <v>98.85</v>
      </c>
      <c r="BY7" s="26">
        <v>101.78</v>
      </c>
      <c r="BZ7" s="26">
        <v>97.82</v>
      </c>
      <c r="CA7" s="26">
        <v>99.8</v>
      </c>
      <c r="CB7" s="26">
        <v>98.29</v>
      </c>
      <c r="CC7" s="26">
        <v>103.14</v>
      </c>
      <c r="CD7" s="26">
        <v>108.4</v>
      </c>
      <c r="CE7" s="26">
        <v>107.37</v>
      </c>
      <c r="CF7" s="26">
        <v>159.6</v>
      </c>
      <c r="CG7" s="26">
        <v>156.32</v>
      </c>
      <c r="CH7" s="26">
        <v>157.4</v>
      </c>
      <c r="CI7" s="26">
        <v>162.61000000000001</v>
      </c>
      <c r="CJ7" s="26">
        <v>163.94</v>
      </c>
      <c r="CK7" s="26">
        <v>177.56</v>
      </c>
      <c r="CL7" s="26">
        <v>52.48</v>
      </c>
      <c r="CM7" s="26">
        <v>53.68</v>
      </c>
      <c r="CN7" s="26">
        <v>52.55</v>
      </c>
      <c r="CO7" s="26">
        <v>50.45</v>
      </c>
      <c r="CP7" s="26">
        <v>49.66</v>
      </c>
      <c r="CQ7" s="26">
        <v>62.05</v>
      </c>
      <c r="CR7" s="26">
        <v>63.23</v>
      </c>
      <c r="CS7" s="26">
        <v>62.59</v>
      </c>
      <c r="CT7" s="26">
        <v>61.81</v>
      </c>
      <c r="CU7" s="26">
        <v>62.35</v>
      </c>
      <c r="CV7" s="26">
        <v>59.81</v>
      </c>
      <c r="CW7" s="26">
        <v>81.42</v>
      </c>
      <c r="CX7" s="26">
        <v>80.61</v>
      </c>
      <c r="CY7" s="26">
        <v>81.25</v>
      </c>
      <c r="CZ7" s="26">
        <v>82.83</v>
      </c>
      <c r="DA7" s="26">
        <v>82.92</v>
      </c>
      <c r="DB7" s="26">
        <v>89.11</v>
      </c>
      <c r="DC7" s="26">
        <v>89.35</v>
      </c>
      <c r="DD7" s="26">
        <v>89.7</v>
      </c>
      <c r="DE7" s="26">
        <v>89.24</v>
      </c>
      <c r="DF7" s="26">
        <v>88.71</v>
      </c>
      <c r="DG7" s="26">
        <v>89.42</v>
      </c>
      <c r="DH7" s="26">
        <v>47.07</v>
      </c>
      <c r="DI7" s="26">
        <v>47.84</v>
      </c>
      <c r="DJ7" s="26">
        <v>48.62</v>
      </c>
      <c r="DK7" s="26">
        <v>49.31</v>
      </c>
      <c r="DL7" s="26">
        <v>49.93</v>
      </c>
      <c r="DM7" s="26">
        <v>48.69</v>
      </c>
      <c r="DN7" s="26">
        <v>49.62</v>
      </c>
      <c r="DO7" s="26">
        <v>50.5</v>
      </c>
      <c r="DP7" s="26">
        <v>51.28</v>
      </c>
      <c r="DQ7" s="26">
        <v>51.95</v>
      </c>
      <c r="DR7" s="26">
        <v>52.02</v>
      </c>
      <c r="DS7" s="26">
        <v>30.4</v>
      </c>
      <c r="DT7" s="26">
        <v>31.54</v>
      </c>
      <c r="DU7" s="26">
        <v>30.7</v>
      </c>
      <c r="DV7" s="26">
        <v>30.09</v>
      </c>
      <c r="DW7" s="26">
        <v>31.07</v>
      </c>
      <c r="DX7" s="26">
        <v>18.260000000000002</v>
      </c>
      <c r="DY7" s="26">
        <v>19.510000000000002</v>
      </c>
      <c r="DZ7" s="26">
        <v>21.19</v>
      </c>
      <c r="EA7" s="26">
        <v>22.64</v>
      </c>
      <c r="EB7" s="26">
        <v>24.49</v>
      </c>
      <c r="EC7" s="26">
        <v>25.37</v>
      </c>
      <c r="ED7" s="26">
        <v>1.35</v>
      </c>
      <c r="EE7" s="26">
        <v>1.36</v>
      </c>
      <c r="EF7" s="26">
        <v>1.1499999999999999</v>
      </c>
      <c r="EG7" s="26">
        <v>0.89</v>
      </c>
      <c r="EH7" s="26">
        <v>0.92</v>
      </c>
      <c r="EI7" s="26">
        <v>0.66</v>
      </c>
      <c r="EJ7" s="26">
        <v>0.67</v>
      </c>
      <c r="EK7" s="26">
        <v>0.62</v>
      </c>
      <c r="EL7" s="26">
        <v>0.6</v>
      </c>
      <c r="EM7" s="26">
        <v>0.57999999999999996</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49</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2025-01-23T04:23:19Z</cp:lastPrinted>
  <dcterms:created xsi:type="dcterms:W3CDTF">2024-12-11T05:00:21Z</dcterms:created>
  <dcterms:modified xsi:type="dcterms:W3CDTF">2025-02-13T05:24:04Z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2025-01-20T23:00:35Z</vt:filetime>
  </property>
</Properties>
</file>