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763\Desktop\"/>
    </mc:Choice>
  </mc:AlternateContent>
  <workbookProtection workbookAlgorithmName="SHA-512" workbookHashValue="L4FITNXMgXwzxwbYAMZKxOMxmZ103erUO7HAl52vw3JSXbk8vLE7nOwVRARPYYUqnuWW2M5+JDUJON9kjdA+0w==" workbookSaltValue="6oRjX8cYSrdlaNUZoLVLWw==" workbookSpinCount="100000" lockStructure="1"/>
  <bookViews>
    <workbookView xWindow="0" yWindow="0" windowWidth="20490" windowHeight="7200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<sst xmlns="http://schemas.openxmlformats.org/spreadsheetml/2006/main" count="228" uniqueCount="116">
  <si>
    <t>経営比較分析表（令和3年度決算）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</si>
  <si>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</si>
  <si>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</si>
  <si>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</si>
  <si>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</si>
  <si>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</si>
  <si>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</si>
  <si>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</si>
  <si>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</si>
  <si>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</si>
  <si>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</si>
  <si>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</si>
  <si>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</si>
  <si>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</si>
  <si>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</si>
  <si>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</si>
  <si>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</si>
  <si>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</si>
  <si>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</si>
  <si>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</si>
  <si>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</si>
  <si>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</si>
  <si>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</si>
  <si>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</si>
  <si>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</si>
  <si>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</si>
  <si>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</si>
  <si>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</si>
  <si>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</si>
  <si>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</si>
  <si>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</si>
  <si>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</si>
  <si>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</si>
  <si>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</si>
  <si>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</si>
  <si>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</si>
  <si>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</si>
  <si>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</si>
  <si>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</si>
  <si>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</si>
  <si>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</si>
  <si>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</si>
  <si>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</si>
  <si>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</si>
  <si>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</si>
  <si>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</si>
  <si>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</si>
  <si>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</si>
  <si>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</si>
  <si>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</si>
  <si>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</si>
  <si>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</si>
  <si>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</si>
  <si>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</si>
  <si>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</si>
  <si>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</si>
  <si>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</si>
  <si>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</si>
  <si>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</si>
  <si>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</si>
  <si>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</si>
  <si>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</si>
  <si>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</si>
  <si>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</si>
  <si>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</si>
  <si>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</si>
  <si>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</si>
  <si>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</si>
  <si>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</si>
  <si>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</si>
  <si>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</si>
  <si>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</si>
  <si>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</si>
  <si>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</si>
  <si>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</si>
  <si>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</si>
  <si>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</si>
  <si>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</si>
  <si>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</si>
  <si>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</si>
  <si>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</si>
  <si>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</si>
  <si>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</si>
  <si>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</si>
  <si>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</si>
  <si>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</si>
  <si>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</si>
  <si>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</si>
  <si>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</si>
  <si>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</si>
  <si>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</si>
  <si>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</si>
  <si>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</si>
  <si>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静岡県　三島市</t>
  </si>
  <si>
    <t>法適用</t>
  </si>
  <si>
    <t>水道事業</t>
  </si>
  <si>
    <t>末端給水事業</t>
  </si>
  <si>
    <t>A3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</si>
  <si>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</si>
  <si>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</si>
  <si>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</si>
  <si>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</si>
  <si>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</si>
  <si>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</si>
  <si>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</si>
  <si>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</si>
  <si>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</si>
  <si>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</si>
  <si>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</si>
  <si>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</si>
  <si>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</si>
  <si>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</si>
  <si>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</si>
  <si>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令和3年度決算において、若干の経常収支率の低下が見受けられるが、現状の経営状況においては、健全経営を確保できていると言える。
　しかしながら、今後については、給水収益は減少していく一方で、動力費等の経常経費は増加が見込まれ、また、必要な設備投資も行っていかなければならず、近い将来において厳しい経営状況になることが想定されている。
　令和4年度から令和5年度にかけて、経営戦略及び水道ビジョンの見直し作業を行い、審議会の意見を踏まえた中、適正な水道事業の運営を管理していく。</t>
    <rPh sb="1" eb="3">
      <t>レイワ</t>
    </rPh>
    <rPh sb="4" eb="6">
      <t>ネンド</t>
    </rPh>
    <rPh sb="6" eb="8">
      <t>ケッサン</t>
    </rPh>
    <rPh sb="13" eb="15">
      <t>ジャッカン</t>
    </rPh>
    <rPh sb="16" eb="18">
      <t>ケイジョウ</t>
    </rPh>
    <rPh sb="18" eb="20">
      <t>シュウシ</t>
    </rPh>
    <rPh sb="20" eb="21">
      <t>リツ</t>
    </rPh>
    <rPh sb="22" eb="24">
      <t>テイカ</t>
    </rPh>
    <rPh sb="25" eb="27">
      <t>ミウ</t>
    </rPh>
    <rPh sb="38" eb="40">
      <t>ジョウキョウ</t>
    </rPh>
    <rPh sb="59" eb="60">
      <t>イ</t>
    </rPh>
    <rPh sb="72" eb="74">
      <t>コンゴ</t>
    </rPh>
    <rPh sb="82" eb="84">
      <t>シュウエキ</t>
    </rPh>
    <rPh sb="85" eb="87">
      <t>ゲンショウ</t>
    </rPh>
    <rPh sb="91" eb="93">
      <t>イッポウ</t>
    </rPh>
    <rPh sb="95" eb="97">
      <t>ドウリョク</t>
    </rPh>
    <rPh sb="97" eb="98">
      <t>ヒ</t>
    </rPh>
    <rPh sb="98" eb="99">
      <t>トウ</t>
    </rPh>
    <rPh sb="100" eb="102">
      <t>ケイジョウ</t>
    </rPh>
    <rPh sb="102" eb="104">
      <t>ケイヒ</t>
    </rPh>
    <rPh sb="105" eb="107">
      <t>ゾウカ</t>
    </rPh>
    <rPh sb="108" eb="110">
      <t>ミコ</t>
    </rPh>
    <rPh sb="116" eb="118">
      <t>ヒツヨウ</t>
    </rPh>
    <rPh sb="119" eb="121">
      <t>セツビ</t>
    </rPh>
    <rPh sb="121" eb="123">
      <t>トウシ</t>
    </rPh>
    <rPh sb="124" eb="125">
      <t>オコナ</t>
    </rPh>
    <rPh sb="137" eb="138">
      <t>チカ</t>
    </rPh>
    <rPh sb="158" eb="160">
      <t>ソウテイ</t>
    </rPh>
    <rPh sb="168" eb="170">
      <t>レイワ</t>
    </rPh>
    <rPh sb="171" eb="172">
      <t>ネン</t>
    </rPh>
    <rPh sb="172" eb="173">
      <t>ド</t>
    </rPh>
    <rPh sb="175" eb="177">
      <t>レイワ</t>
    </rPh>
    <rPh sb="178" eb="180">
      <t>ネンド</t>
    </rPh>
    <rPh sb="185" eb="187">
      <t>ケイエイ</t>
    </rPh>
    <rPh sb="187" eb="189">
      <t>センリャク</t>
    </rPh>
    <rPh sb="189" eb="190">
      <t>オヨ</t>
    </rPh>
    <rPh sb="191" eb="193">
      <t>スイドウ</t>
    </rPh>
    <rPh sb="198" eb="200">
      <t>ミナオ</t>
    </rPh>
    <rPh sb="201" eb="203">
      <t>サギョウ</t>
    </rPh>
    <rPh sb="204" eb="205">
      <t>オコナ</t>
    </rPh>
    <rPh sb="207" eb="210">
      <t>シンギカイ</t>
    </rPh>
    <rPh sb="211" eb="213">
      <t>イケン</t>
    </rPh>
    <rPh sb="214" eb="215">
      <t>フ</t>
    </rPh>
    <rPh sb="218" eb="219">
      <t>ナカ</t>
    </rPh>
    <rPh sb="220" eb="222">
      <t>テキセイ</t>
    </rPh>
    <rPh sb="223" eb="225">
      <t>スイドウ</t>
    </rPh>
    <rPh sb="225" eb="227">
      <t>ジギョウ</t>
    </rPh>
    <rPh sb="228" eb="230">
      <t>ウンエイ</t>
    </rPh>
    <rPh sb="231" eb="233">
      <t>カンリ</t>
    </rPh>
    <phoneticPr fontId="4"/>
  </si>
  <si>
    <t>①有形固定資産減価償却率は、やや上昇傾向にあるが、必要な更新投資を行っていることで、全国平均や類似団体平均値を下回っている。
②管路経年化率は、全国平均や類似団体平均値と比べて、依然として高い数値で推移しており、計画的な管路の更新が必要となっている。
③管路更新率は、管路経年化率を引き下げるため、全国平均や類似団体平均値を上回るペースで管路更新を行っている結果である。</t>
    <rPh sb="1" eb="3">
      <t>ユウケイ</t>
    </rPh>
    <rPh sb="3" eb="5">
      <t>コテイ</t>
    </rPh>
    <rPh sb="5" eb="7">
      <t>シサン</t>
    </rPh>
    <rPh sb="7" eb="11">
      <t>ゲンカショウキャク</t>
    </rPh>
    <rPh sb="11" eb="12">
      <t>リツ</t>
    </rPh>
    <rPh sb="16" eb="20">
      <t>ジョウショウケイコウ</t>
    </rPh>
    <rPh sb="25" eb="27">
      <t>ヒツヨウ</t>
    </rPh>
    <rPh sb="28" eb="30">
      <t>コウシン</t>
    </rPh>
    <rPh sb="30" eb="32">
      <t>トウシ</t>
    </rPh>
    <rPh sb="33" eb="34">
      <t>オコナ</t>
    </rPh>
    <rPh sb="42" eb="44">
      <t>ゼンコク</t>
    </rPh>
    <rPh sb="44" eb="46">
      <t>ヘイキン</t>
    </rPh>
    <rPh sb="47" eb="49">
      <t>ルイジ</t>
    </rPh>
    <rPh sb="49" eb="51">
      <t>ダンタイ</t>
    </rPh>
    <rPh sb="51" eb="54">
      <t>ヘイキンチ</t>
    </rPh>
    <rPh sb="55" eb="57">
      <t>シタマワ</t>
    </rPh>
    <rPh sb="64" eb="66">
      <t>カンロ</t>
    </rPh>
    <rPh sb="66" eb="69">
      <t>ケイネンカ</t>
    </rPh>
    <rPh sb="69" eb="70">
      <t>リツ</t>
    </rPh>
    <rPh sb="72" eb="74">
      <t>ゼンコク</t>
    </rPh>
    <rPh sb="74" eb="76">
      <t>ヘイキン</t>
    </rPh>
    <rPh sb="77" eb="79">
      <t>ルイジ</t>
    </rPh>
    <rPh sb="79" eb="81">
      <t>ダンタイ</t>
    </rPh>
    <rPh sb="81" eb="84">
      <t>ヘイキンチ</t>
    </rPh>
    <rPh sb="85" eb="86">
      <t>クラ</t>
    </rPh>
    <rPh sb="89" eb="91">
      <t>イゼン</t>
    </rPh>
    <rPh sb="94" eb="95">
      <t>タカ</t>
    </rPh>
    <rPh sb="96" eb="98">
      <t>スウチ</t>
    </rPh>
    <rPh sb="99" eb="101">
      <t>スイイ</t>
    </rPh>
    <rPh sb="106" eb="109">
      <t>ケイカクテキ</t>
    </rPh>
    <rPh sb="110" eb="112">
      <t>カンロ</t>
    </rPh>
    <rPh sb="113" eb="115">
      <t>コウシン</t>
    </rPh>
    <rPh sb="116" eb="118">
      <t>ヒツヨウ</t>
    </rPh>
    <rPh sb="127" eb="129">
      <t>カンロ</t>
    </rPh>
    <rPh sb="129" eb="131">
      <t>コウシン</t>
    </rPh>
    <rPh sb="131" eb="132">
      <t>リツ</t>
    </rPh>
    <rPh sb="134" eb="136">
      <t>カンロ</t>
    </rPh>
    <rPh sb="136" eb="139">
      <t>ケイネンカ</t>
    </rPh>
    <rPh sb="139" eb="140">
      <t>リツ</t>
    </rPh>
    <rPh sb="141" eb="142">
      <t>ヒ</t>
    </rPh>
    <rPh sb="143" eb="144">
      <t>サ</t>
    </rPh>
    <rPh sb="149" eb="151">
      <t>ゼンコク</t>
    </rPh>
    <rPh sb="151" eb="153">
      <t>ヘイキン</t>
    </rPh>
    <rPh sb="154" eb="156">
      <t>ルイジ</t>
    </rPh>
    <rPh sb="156" eb="158">
      <t>ダンタイ</t>
    </rPh>
    <rPh sb="158" eb="161">
      <t>ヘイキンチ</t>
    </rPh>
    <rPh sb="162" eb="164">
      <t>ウワマワ</t>
    </rPh>
    <rPh sb="169" eb="171">
      <t>カンロ</t>
    </rPh>
    <rPh sb="171" eb="173">
      <t>コウシン</t>
    </rPh>
    <rPh sb="174" eb="175">
      <t>オコナ</t>
    </rPh>
    <rPh sb="179" eb="181">
      <t>ケッカ</t>
    </rPh>
    <phoneticPr fontId="4"/>
  </si>
  <si>
    <t>①経常収支比率は、コロナ禍による巣籠需要がなくなり、給水収益が減少する一方で、動力費等の経常経費がかさみ、前年度より、やや下回っているものの類似団体平均値を上回っており、良好な経営を維持している。
②累積欠損金比率は、引き続き０％を維持できる見込みである。
③流動比率は、459.15％で、前年度及び類似団体平均値を上回っており良好である。
④企業債残高対給水収益比率は、前年度に比べやや上回っているが、老朽管等の更新費用に伴う企業債の借入増の影響のためで、必要な更新投資を行った結果である。
⑤料金回収率は、前年度に比べやや下回っているものの、類似団体平均値を上回り良好を維持している。
⑥給水原価は、地下水を利用しているため、類似団体平均値を大幅に下回っている。
⑦施設利用率は、横ばいで推移している。施設能力については、災害など緊急時の備えを保持しつつ、将来的な更新規模の適正化を図っていく。
⑧有収率は、前年度に比べやや改善している。これは、漏水対策として、予算の可能な限り漏水調査の調査距離を延ばすとともに、従来方式の漏水探知器による調査に加えて音圧センサーによる相関調査を追加し、より多くの漏水箇所の改善に努めた結果による。</t>
    <rPh sb="1" eb="3">
      <t>ケイジョウ</t>
    </rPh>
    <rPh sb="3" eb="5">
      <t>シュウシ</t>
    </rPh>
    <rPh sb="5" eb="7">
      <t>ヒリツ</t>
    </rPh>
    <rPh sb="12" eb="13">
      <t>カ</t>
    </rPh>
    <rPh sb="16" eb="18">
      <t>スゴモリ</t>
    </rPh>
    <rPh sb="18" eb="20">
      <t>ジュヨウ</t>
    </rPh>
    <rPh sb="26" eb="28">
      <t>キュウスイ</t>
    </rPh>
    <rPh sb="28" eb="30">
      <t>シュウエキ</t>
    </rPh>
    <rPh sb="31" eb="33">
      <t>ゲンショウ</t>
    </rPh>
    <rPh sb="35" eb="37">
      <t>イッポウ</t>
    </rPh>
    <rPh sb="39" eb="41">
      <t>ドウリョク</t>
    </rPh>
    <rPh sb="41" eb="42">
      <t>ヒ</t>
    </rPh>
    <rPh sb="42" eb="43">
      <t>トウ</t>
    </rPh>
    <rPh sb="44" eb="46">
      <t>ケイジョウ</t>
    </rPh>
    <rPh sb="46" eb="48">
      <t>ケイヒ</t>
    </rPh>
    <rPh sb="53" eb="56">
      <t>ゼンネンド</t>
    </rPh>
    <rPh sb="61" eb="63">
      <t>シタマワ</t>
    </rPh>
    <rPh sb="70" eb="72">
      <t>ルイジ</t>
    </rPh>
    <rPh sb="72" eb="74">
      <t>ダンタイ</t>
    </rPh>
    <rPh sb="74" eb="77">
      <t>ヘイキンチ</t>
    </rPh>
    <rPh sb="78" eb="80">
      <t>ウワマワ</t>
    </rPh>
    <rPh sb="85" eb="87">
      <t>リョウコウ</t>
    </rPh>
    <rPh sb="88" eb="90">
      <t>ケイエイ</t>
    </rPh>
    <rPh sb="91" eb="93">
      <t>イジ</t>
    </rPh>
    <rPh sb="100" eb="102">
      <t>ルイセキ</t>
    </rPh>
    <rPh sb="102" eb="104">
      <t>ケッソン</t>
    </rPh>
    <rPh sb="104" eb="105">
      <t>キン</t>
    </rPh>
    <rPh sb="105" eb="107">
      <t>ヒリツ</t>
    </rPh>
    <rPh sb="109" eb="110">
      <t>ヒ</t>
    </rPh>
    <rPh sb="111" eb="112">
      <t>ツヅ</t>
    </rPh>
    <rPh sb="116" eb="118">
      <t>イジ</t>
    </rPh>
    <rPh sb="121" eb="123">
      <t>ミコ</t>
    </rPh>
    <rPh sb="130" eb="132">
      <t>リュウドウ</t>
    </rPh>
    <rPh sb="132" eb="134">
      <t>ヒリツ</t>
    </rPh>
    <rPh sb="145" eb="148">
      <t>ゼンネンド</t>
    </rPh>
    <rPh sb="148" eb="149">
      <t>オヨ</t>
    </rPh>
    <rPh sb="150" eb="152">
      <t>ルイジ</t>
    </rPh>
    <rPh sb="152" eb="154">
      <t>ダンタイ</t>
    </rPh>
    <rPh sb="154" eb="157">
      <t>ヘイキンチ</t>
    </rPh>
    <rPh sb="158" eb="160">
      <t>ウワマワ</t>
    </rPh>
    <rPh sb="164" eb="166">
      <t>リョウコウ</t>
    </rPh>
    <rPh sb="172" eb="174">
      <t>キギョウ</t>
    </rPh>
    <rPh sb="174" eb="175">
      <t>サイ</t>
    </rPh>
    <rPh sb="175" eb="177">
      <t>ザンダカ</t>
    </rPh>
    <rPh sb="177" eb="178">
      <t>タイ</t>
    </rPh>
    <rPh sb="178" eb="180">
      <t>キュウスイ</t>
    </rPh>
    <rPh sb="180" eb="182">
      <t>シュウエキ</t>
    </rPh>
    <rPh sb="182" eb="184">
      <t>ヒリツ</t>
    </rPh>
    <rPh sb="186" eb="189">
      <t>ゼンネンド</t>
    </rPh>
    <rPh sb="190" eb="191">
      <t>クラ</t>
    </rPh>
    <rPh sb="194" eb="196">
      <t>ウワマワ</t>
    </rPh>
    <rPh sb="202" eb="204">
      <t>ロウキュウ</t>
    </rPh>
    <rPh sb="204" eb="205">
      <t>カン</t>
    </rPh>
    <rPh sb="205" eb="206">
      <t>トウ</t>
    </rPh>
    <rPh sb="207" eb="209">
      <t>コウシン</t>
    </rPh>
    <rPh sb="209" eb="211">
      <t>ヒヨウ</t>
    </rPh>
    <rPh sb="212" eb="213">
      <t>トモナ</t>
    </rPh>
    <rPh sb="214" eb="216">
      <t>キギョウ</t>
    </rPh>
    <rPh sb="216" eb="217">
      <t>サイ</t>
    </rPh>
    <rPh sb="218" eb="220">
      <t>カリイ</t>
    </rPh>
    <rPh sb="220" eb="221">
      <t>ゾウ</t>
    </rPh>
    <rPh sb="222" eb="224">
      <t>エイキョウ</t>
    </rPh>
    <rPh sb="229" eb="231">
      <t>ヒツヨウ</t>
    </rPh>
    <rPh sb="232" eb="234">
      <t>コウシン</t>
    </rPh>
    <rPh sb="234" eb="236">
      <t>トウシ</t>
    </rPh>
    <rPh sb="237" eb="238">
      <t>オコナ</t>
    </rPh>
    <rPh sb="240" eb="242">
      <t>ケッカ</t>
    </rPh>
    <rPh sb="248" eb="250">
      <t>リョウキン</t>
    </rPh>
    <rPh sb="250" eb="252">
      <t>カイシュウ</t>
    </rPh>
    <rPh sb="252" eb="253">
      <t>リツ</t>
    </rPh>
    <rPh sb="255" eb="258">
      <t>ゼンネンド</t>
    </rPh>
    <rPh sb="259" eb="260">
      <t>クラ</t>
    </rPh>
    <rPh sb="263" eb="265">
      <t>シタマワ</t>
    </rPh>
    <rPh sb="273" eb="275">
      <t>ルイジ</t>
    </rPh>
    <rPh sb="275" eb="277">
      <t>ダンタイ</t>
    </rPh>
    <rPh sb="277" eb="280">
      <t>ヘイキンチ</t>
    </rPh>
    <rPh sb="281" eb="283">
      <t>ウワマワ</t>
    </rPh>
    <rPh sb="284" eb="286">
      <t>リョウコウ</t>
    </rPh>
    <rPh sb="287" eb="289">
      <t>イジ</t>
    </rPh>
    <rPh sb="296" eb="298">
      <t>キュウスイ</t>
    </rPh>
    <rPh sb="298" eb="300">
      <t>ゲンカ</t>
    </rPh>
    <rPh sb="302" eb="305">
      <t>チカスイ</t>
    </rPh>
    <rPh sb="306" eb="308">
      <t>リヨウ</t>
    </rPh>
    <rPh sb="315" eb="317">
      <t>ルイジ</t>
    </rPh>
    <rPh sb="317" eb="319">
      <t>ダンタイ</t>
    </rPh>
    <rPh sb="319" eb="322">
      <t>ヘイキンチ</t>
    </rPh>
    <rPh sb="323" eb="325">
      <t>オオハバ</t>
    </rPh>
    <rPh sb="326" eb="328">
      <t>シタマワ</t>
    </rPh>
    <rPh sb="335" eb="337">
      <t>シセツ</t>
    </rPh>
    <rPh sb="337" eb="339">
      <t>リヨウ</t>
    </rPh>
    <rPh sb="339" eb="340">
      <t>リツ</t>
    </rPh>
    <rPh sb="342" eb="343">
      <t>ヨコ</t>
    </rPh>
    <rPh sb="346" eb="348">
      <t>スイイ</t>
    </rPh>
    <rPh sb="353" eb="355">
      <t>シセツ</t>
    </rPh>
    <rPh sb="355" eb="357">
      <t>ノウリョク</t>
    </rPh>
    <rPh sb="363" eb="365">
      <t>サイガイ</t>
    </rPh>
    <rPh sb="367" eb="370">
      <t>キンキュウジ</t>
    </rPh>
    <rPh sb="371" eb="372">
      <t>ソナ</t>
    </rPh>
    <rPh sb="374" eb="376">
      <t>ホジ</t>
    </rPh>
    <rPh sb="380" eb="383">
      <t>ショウライテキ</t>
    </rPh>
    <rPh sb="384" eb="386">
      <t>コウシン</t>
    </rPh>
    <rPh sb="386" eb="388">
      <t>キボ</t>
    </rPh>
    <rPh sb="389" eb="392">
      <t>テキセイカ</t>
    </rPh>
    <rPh sb="393" eb="394">
      <t>ハカ</t>
    </rPh>
    <rPh sb="401" eb="404">
      <t>ユウシュウリツ</t>
    </rPh>
    <rPh sb="406" eb="409">
      <t>ゼンネンド</t>
    </rPh>
    <rPh sb="410" eb="411">
      <t>クラ</t>
    </rPh>
    <rPh sb="414" eb="416">
      <t>カイゼン</t>
    </rPh>
    <rPh sb="425" eb="427">
      <t>ロウスイ</t>
    </rPh>
    <rPh sb="427" eb="429">
      <t>タイサク</t>
    </rPh>
    <rPh sb="433" eb="435">
      <t>ヨサン</t>
    </rPh>
    <rPh sb="436" eb="438">
      <t>カノウ</t>
    </rPh>
    <rPh sb="439" eb="440">
      <t>カギ</t>
    </rPh>
    <rPh sb="441" eb="443">
      <t>ロウスイ</t>
    </rPh>
    <rPh sb="443" eb="445">
      <t>チョウサ</t>
    </rPh>
    <rPh sb="446" eb="448">
      <t>チョウサ</t>
    </rPh>
    <rPh sb="448" eb="450">
      <t>キョリ</t>
    </rPh>
    <rPh sb="451" eb="452">
      <t>ノ</t>
    </rPh>
    <rPh sb="459" eb="461">
      <t>ジュウライ</t>
    </rPh>
    <rPh sb="461" eb="463">
      <t>ホウシキ</t>
    </rPh>
    <rPh sb="464" eb="466">
      <t>ロウスイ</t>
    </rPh>
    <rPh sb="472" eb="474">
      <t>チョウサ</t>
    </rPh>
    <rPh sb="475" eb="476">
      <t>クワ</t>
    </rPh>
    <rPh sb="478" eb="480">
      <t>オンアツ</t>
    </rPh>
    <rPh sb="487" eb="489">
      <t>ソウカン</t>
    </rPh>
    <rPh sb="489" eb="491">
      <t>チョウサ</t>
    </rPh>
    <rPh sb="492" eb="494">
      <t>ツイカ</t>
    </rPh>
    <rPh sb="498" eb="499">
      <t>オオ</t>
    </rPh>
    <rPh sb="501" eb="503">
      <t>ロウスイ</t>
    </rPh>
    <rPh sb="503" eb="505">
      <t>カショ</t>
    </rPh>
    <rPh sb="506" eb="508">
      <t>カイゼン</t>
    </rPh>
    <rPh sb="509" eb="510">
      <t>ツト</t>
    </rPh>
    <rPh sb="512" eb="514">
      <t>ケッカ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</si>
</sst>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1.33</c:v>
                </c:pt>
                <c:pt idx="1">
                  <c:v>1.47</c:v>
                </c:pt>
                <c:pt idx="2">
                  <c:v>1.35</c:v>
                </c:pt>
                <c:pt idx="3">
                  <c:v>1.36</c:v>
                </c:pt>
                <c:pt idx="4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B-4AA0-8561-E6D6F0DCC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0.74</c:v>
                </c:pt>
                <c:pt idx="1">
                  <c:v>0.72</c:v>
                </c:pt>
                <c:pt idx="2">
                  <c:v>0.66</c:v>
                </c:pt>
                <c:pt idx="3">
                  <c:v>0.67</c:v>
                </c:pt>
                <c:pt idx="4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B-4AA0-8561-E6D6F0DCC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54.18</c:v>
                </c:pt>
                <c:pt idx="1">
                  <c:v>53.51</c:v>
                </c:pt>
                <c:pt idx="2">
                  <c:v>52.48</c:v>
                </c:pt>
                <c:pt idx="3">
                  <c:v>53.68</c:v>
                </c:pt>
                <c:pt idx="4">
                  <c:v>52.55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3-432E-BD02-BCF55942E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62.38</c:v>
                </c:pt>
                <c:pt idx="1">
                  <c:v>62.83</c:v>
                </c:pt>
                <c:pt idx="2">
                  <c:v>62.05</c:v>
                </c:pt>
                <c:pt idx="3">
                  <c:v>63.23</c:v>
                </c:pt>
                <c:pt idx="4">
                  <c:v>62.59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3-432E-BD02-BCF55942E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82.39</c:v>
                </c:pt>
                <c:pt idx="1">
                  <c:v>81.7</c:v>
                </c:pt>
                <c:pt idx="2">
                  <c:v>81.42</c:v>
                </c:pt>
                <c:pt idx="3">
                  <c:v>80.61</c:v>
                </c:pt>
                <c:pt idx="4">
                  <c:v>81.25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A-4BFD-B656-C5D3E790C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89.17</c:v>
                </c:pt>
                <c:pt idx="1">
                  <c:v>88.86</c:v>
                </c:pt>
                <c:pt idx="2">
                  <c:v>89.11</c:v>
                </c:pt>
                <c:pt idx="3">
                  <c:v>89.35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A-4BFD-B656-C5D3E790C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108.18</c:v>
                </c:pt>
                <c:pt idx="1">
                  <c:v>124.26</c:v>
                </c:pt>
                <c:pt idx="2">
                  <c:v>121.16</c:v>
                </c:pt>
                <c:pt idx="3">
                  <c:v>122.62</c:v>
                </c:pt>
                <c:pt idx="4">
                  <c:v>117.09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6-4202-A81D-26C2CB971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113.68</c:v>
                </c:pt>
                <c:pt idx="1">
                  <c:v>113.82</c:v>
                </c:pt>
                <c:pt idx="2">
                  <c:v>112.82</c:v>
                </c:pt>
                <c:pt idx="3">
                  <c:v>111.21</c:v>
                </c:pt>
                <c:pt idx="4">
                  <c:v>111.89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6-4202-A81D-26C2CB971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47.59</c:v>
                </c:pt>
                <c:pt idx="1">
                  <c:v>48.27</c:v>
                </c:pt>
                <c:pt idx="2">
                  <c:v>47.07</c:v>
                </c:pt>
                <c:pt idx="3">
                  <c:v>47.84</c:v>
                </c:pt>
                <c:pt idx="4">
                  <c:v>48.62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8-4878-8663-A9C3B4364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46.99</c:v>
                </c:pt>
                <c:pt idx="1">
                  <c:v>47.89</c:v>
                </c:pt>
                <c:pt idx="2">
                  <c:v>48.69</c:v>
                </c:pt>
                <c:pt idx="3">
                  <c:v>49.62</c:v>
                </c:pt>
                <c:pt idx="4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8-4878-8663-A9C3B4364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32.33</c:v>
                </c:pt>
                <c:pt idx="1">
                  <c:v>31.3</c:v>
                </c:pt>
                <c:pt idx="2">
                  <c:v>30.4</c:v>
                </c:pt>
                <c:pt idx="3">
                  <c:v>31.54</c:v>
                </c:pt>
                <c:pt idx="4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2-44C6-8A68-B59930DF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15.83</c:v>
                </c:pt>
                <c:pt idx="1">
                  <c:v>16.899999999999999</c:v>
                </c:pt>
                <c:pt idx="2">
                  <c:v>18.260000000000002</c:v>
                </c:pt>
                <c:pt idx="3">
                  <c:v>19.510000000000002</c:v>
                </c:pt>
                <c:pt idx="4">
                  <c:v>21.19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2-44C6-8A68-B59930DF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4-4CCA-9A92-399EE785F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 formatCode="#,##0.00;&quot;△&quot;#,##0.00;&quot;-&quot;">
                  <c:v>0.03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4-4CCA-9A92-399EE785F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349.78</c:v>
                </c:pt>
                <c:pt idx="1">
                  <c:v>304.77999999999997</c:v>
                </c:pt>
                <c:pt idx="2">
                  <c:v>247.44</c:v>
                </c:pt>
                <c:pt idx="3">
                  <c:v>387.13</c:v>
                </c:pt>
                <c:pt idx="4">
                  <c:v>459.15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7-44DC-8C2C-7F9FDE75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337.49</c:v>
                </c:pt>
                <c:pt idx="1">
                  <c:v>335.6</c:v>
                </c:pt>
                <c:pt idx="2">
                  <c:v>358.91</c:v>
                </c:pt>
                <c:pt idx="3">
                  <c:v>360.96</c:v>
                </c:pt>
                <c:pt idx="4">
                  <c:v>351.29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7-44DC-8C2C-7F9FDE75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291.73</c:v>
                </c:pt>
                <c:pt idx="1">
                  <c:v>260.22000000000003</c:v>
                </c:pt>
                <c:pt idx="2">
                  <c:v>284.92</c:v>
                </c:pt>
                <c:pt idx="3">
                  <c:v>286.61</c:v>
                </c:pt>
                <c:pt idx="4">
                  <c:v>294.43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0-4858-B474-75EC7461A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265.92</c:v>
                </c:pt>
                <c:pt idx="1">
                  <c:v>258.26</c:v>
                </c:pt>
                <c:pt idx="2">
                  <c:v>247.27</c:v>
                </c:pt>
                <c:pt idx="3">
                  <c:v>239.18</c:v>
                </c:pt>
                <c:pt idx="4">
                  <c:v>236.29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0-4858-B474-75EC7461A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102.68</c:v>
                </c:pt>
                <c:pt idx="1">
                  <c:v>120.3</c:v>
                </c:pt>
                <c:pt idx="2">
                  <c:v>116.83</c:v>
                </c:pt>
                <c:pt idx="3">
                  <c:v>118.14</c:v>
                </c:pt>
                <c:pt idx="4">
                  <c:v>112.61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5-47CA-8A71-C15339C57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105.86</c:v>
                </c:pt>
                <c:pt idx="1">
                  <c:v>106.07</c:v>
                </c:pt>
                <c:pt idx="2">
                  <c:v>105.34</c:v>
                </c:pt>
                <c:pt idx="3">
                  <c:v>101.89</c:v>
                </c:pt>
                <c:pt idx="4">
                  <c:v>104.33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5-47CA-8A71-C15339C57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94.04</c:v>
                </c:pt>
                <c:pt idx="1">
                  <c:v>96.89</c:v>
                </c:pt>
                <c:pt idx="2">
                  <c:v>99.8</c:v>
                </c:pt>
                <c:pt idx="3">
                  <c:v>98.29</c:v>
                </c:pt>
                <c:pt idx="4">
                  <c:v>103.14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B-46D8-B613-CFE24EEFC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158.58000000000001</c:v>
                </c:pt>
                <c:pt idx="1">
                  <c:v>159.22</c:v>
                </c:pt>
                <c:pt idx="2">
                  <c:v>159.6</c:v>
                </c:pt>
                <c:pt idx="3">
                  <c:v>156.32</c:v>
                </c:pt>
                <c:pt idx="4">
                  <c:v>157.4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B-46D8-B613-CFE24EEFC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F16" zoomScaleNormal="100" workbookViewId="0">
      <selection activeCell="BH35" sqref="BH3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</row>
    <row r="3" spans="1:78" ht="9.75" customHeight="1" x14ac:dyDescent="0.15">
      <c r="A3" s="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78" ht="9.75" customHeight="1" x14ac:dyDescent="0.15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2" t="str">
        <f>データ!H6</f>
        <v>静岡県　三島市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  <c r="AE6" s="33"/>
      <c r="AF6" s="33"/>
      <c r="AG6" s="3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4" t="s">
        <v>1</v>
      </c>
      <c r="C7" s="35"/>
      <c r="D7" s="35"/>
      <c r="E7" s="35"/>
      <c r="F7" s="35"/>
      <c r="G7" s="35"/>
      <c r="H7" s="35"/>
      <c r="I7" s="34" t="s">
        <v>2</v>
      </c>
      <c r="J7" s="35"/>
      <c r="K7" s="35"/>
      <c r="L7" s="35"/>
      <c r="M7" s="35"/>
      <c r="N7" s="35"/>
      <c r="O7" s="36"/>
      <c r="P7" s="37" t="s">
        <v>3</v>
      </c>
      <c r="Q7" s="37"/>
      <c r="R7" s="37"/>
      <c r="S7" s="37"/>
      <c r="T7" s="37"/>
      <c r="U7" s="37"/>
      <c r="V7" s="37"/>
      <c r="W7" s="37" t="s">
        <v>4</v>
      </c>
      <c r="X7" s="37"/>
      <c r="Y7" s="37"/>
      <c r="Z7" s="37"/>
      <c r="AA7" s="37"/>
      <c r="AB7" s="37"/>
      <c r="AC7" s="37"/>
      <c r="AD7" s="37" t="s">
        <v>5</v>
      </c>
      <c r="AE7" s="37"/>
      <c r="AF7" s="37"/>
      <c r="AG7" s="37"/>
      <c r="AH7" s="37"/>
      <c r="AI7" s="37"/>
      <c r="AJ7" s="37"/>
      <c r="AK7" s="2"/>
      <c r="AL7" s="37" t="s">
        <v>6</v>
      </c>
      <c r="AM7" s="37"/>
      <c r="AN7" s="37"/>
      <c r="AO7" s="37"/>
      <c r="AP7" s="37"/>
      <c r="AQ7" s="37"/>
      <c r="AR7" s="37"/>
      <c r="AS7" s="37"/>
      <c r="AT7" s="34" t="s">
        <v>7</v>
      </c>
      <c r="AU7" s="35"/>
      <c r="AV7" s="35"/>
      <c r="AW7" s="35"/>
      <c r="AX7" s="35"/>
      <c r="AY7" s="35"/>
      <c r="AZ7" s="35"/>
      <c r="BA7" s="35"/>
      <c r="BB7" s="37" t="s">
        <v>8</v>
      </c>
      <c r="BC7" s="37"/>
      <c r="BD7" s="37"/>
      <c r="BE7" s="37"/>
      <c r="BF7" s="37"/>
      <c r="BG7" s="37"/>
      <c r="BH7" s="37"/>
      <c r="BI7" s="37"/>
      <c r="BJ7" s="3"/>
      <c r="BK7" s="3"/>
      <c r="BL7" s="38" t="s">
        <v>9</v>
      </c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40"/>
    </row>
    <row r="8" spans="1:78" ht="18.75" customHeight="1" x14ac:dyDescent="0.15">
      <c r="A8" s="2"/>
      <c r="B8" s="41" t="str">
        <f>データ!$I$6</f>
        <v>法適用</v>
      </c>
      <c r="C8" s="42"/>
      <c r="D8" s="42"/>
      <c r="E8" s="42"/>
      <c r="F8" s="42"/>
      <c r="G8" s="42"/>
      <c r="H8" s="42"/>
      <c r="I8" s="41" t="str">
        <f>データ!$J$6</f>
        <v>水道事業</v>
      </c>
      <c r="J8" s="42"/>
      <c r="K8" s="42"/>
      <c r="L8" s="42"/>
      <c r="M8" s="42"/>
      <c r="N8" s="42"/>
      <c r="O8" s="43"/>
      <c r="P8" s="44" t="str">
        <f>データ!$K$6</f>
        <v>末端給水事業</v>
      </c>
      <c r="Q8" s="44"/>
      <c r="R8" s="44"/>
      <c r="S8" s="44"/>
      <c r="T8" s="44"/>
      <c r="U8" s="44"/>
      <c r="V8" s="44"/>
      <c r="W8" s="44" t="str">
        <f>データ!$L$6</f>
        <v>A3</v>
      </c>
      <c r="X8" s="44"/>
      <c r="Y8" s="44"/>
      <c r="Z8" s="44"/>
      <c r="AA8" s="44"/>
      <c r="AB8" s="44"/>
      <c r="AC8" s="44"/>
      <c r="AD8" s="44" t="str">
        <f>データ!$M$6</f>
        <v>非設置</v>
      </c>
      <c r="AE8" s="44"/>
      <c r="AF8" s="44"/>
      <c r="AG8" s="44"/>
      <c r="AH8" s="44"/>
      <c r="AI8" s="44"/>
      <c r="AJ8" s="44"/>
      <c r="AK8" s="2"/>
      <c r="AL8" s="45">
        <f>データ!$R$6</f>
        <v>108350</v>
      </c>
      <c r="AM8" s="45"/>
      <c r="AN8" s="45"/>
      <c r="AO8" s="45"/>
      <c r="AP8" s="45"/>
      <c r="AQ8" s="45"/>
      <c r="AR8" s="45"/>
      <c r="AS8" s="45"/>
      <c r="AT8" s="46">
        <f>データ!$S$6</f>
        <v>62.02</v>
      </c>
      <c r="AU8" s="47"/>
      <c r="AV8" s="47"/>
      <c r="AW8" s="47"/>
      <c r="AX8" s="47"/>
      <c r="AY8" s="47"/>
      <c r="AZ8" s="47"/>
      <c r="BA8" s="47"/>
      <c r="BB8" s="48">
        <f>データ!$T$6</f>
        <v>1747.02</v>
      </c>
      <c r="BC8" s="48"/>
      <c r="BD8" s="48"/>
      <c r="BE8" s="48"/>
      <c r="BF8" s="48"/>
      <c r="BG8" s="48"/>
      <c r="BH8" s="48"/>
      <c r="BI8" s="48"/>
      <c r="BJ8" s="3"/>
      <c r="BK8" s="3"/>
      <c r="BL8" s="49" t="s">
        <v>10</v>
      </c>
      <c r="BM8" s="50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 x14ac:dyDescent="0.15">
      <c r="A9" s="2"/>
      <c r="B9" s="34" t="s">
        <v>12</v>
      </c>
      <c r="C9" s="35"/>
      <c r="D9" s="35"/>
      <c r="E9" s="35"/>
      <c r="F9" s="35"/>
      <c r="G9" s="35"/>
      <c r="H9" s="35"/>
      <c r="I9" s="34" t="s">
        <v>13</v>
      </c>
      <c r="J9" s="35"/>
      <c r="K9" s="35"/>
      <c r="L9" s="35"/>
      <c r="M9" s="35"/>
      <c r="N9" s="35"/>
      <c r="O9" s="36"/>
      <c r="P9" s="37" t="s">
        <v>14</v>
      </c>
      <c r="Q9" s="37"/>
      <c r="R9" s="37"/>
      <c r="S9" s="37"/>
      <c r="T9" s="37"/>
      <c r="U9" s="37"/>
      <c r="V9" s="37"/>
      <c r="W9" s="37" t="s">
        <v>15</v>
      </c>
      <c r="X9" s="37"/>
      <c r="Y9" s="37"/>
      <c r="Z9" s="37"/>
      <c r="AA9" s="37"/>
      <c r="AB9" s="37"/>
      <c r="AC9" s="37"/>
      <c r="AD9" s="2"/>
      <c r="AE9" s="2"/>
      <c r="AF9" s="2"/>
      <c r="AG9" s="2"/>
      <c r="AH9" s="2"/>
      <c r="AI9" s="2"/>
      <c r="AJ9" s="2"/>
      <c r="AK9" s="2"/>
      <c r="AL9" s="37" t="s">
        <v>16</v>
      </c>
      <c r="AM9" s="37"/>
      <c r="AN9" s="37"/>
      <c r="AO9" s="37"/>
      <c r="AP9" s="37"/>
      <c r="AQ9" s="37"/>
      <c r="AR9" s="37"/>
      <c r="AS9" s="37"/>
      <c r="AT9" s="34" t="s">
        <v>17</v>
      </c>
      <c r="AU9" s="35"/>
      <c r="AV9" s="35"/>
      <c r="AW9" s="35"/>
      <c r="AX9" s="35"/>
      <c r="AY9" s="35"/>
      <c r="AZ9" s="35"/>
      <c r="BA9" s="35"/>
      <c r="BB9" s="37" t="s">
        <v>18</v>
      </c>
      <c r="BC9" s="37"/>
      <c r="BD9" s="37"/>
      <c r="BE9" s="37"/>
      <c r="BF9" s="37"/>
      <c r="BG9" s="37"/>
      <c r="BH9" s="37"/>
      <c r="BI9" s="37"/>
      <c r="BJ9" s="3"/>
      <c r="BK9" s="3"/>
      <c r="BL9" s="53" t="s">
        <v>19</v>
      </c>
      <c r="BM9" s="54"/>
      <c r="BN9" s="55" t="s">
        <v>20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</row>
    <row r="10" spans="1:78" ht="18.75" customHeight="1" x14ac:dyDescent="0.15">
      <c r="A10" s="2"/>
      <c r="B10" s="46" t="str">
        <f>データ!$N$6</f>
        <v>-</v>
      </c>
      <c r="C10" s="47"/>
      <c r="D10" s="47"/>
      <c r="E10" s="47"/>
      <c r="F10" s="47"/>
      <c r="G10" s="47"/>
      <c r="H10" s="47"/>
      <c r="I10" s="46">
        <f>データ!$O$6</f>
        <v>68.05</v>
      </c>
      <c r="J10" s="47"/>
      <c r="K10" s="47"/>
      <c r="L10" s="47"/>
      <c r="M10" s="47"/>
      <c r="N10" s="47"/>
      <c r="O10" s="81"/>
      <c r="P10" s="48">
        <f>データ!$P$6</f>
        <v>99.84</v>
      </c>
      <c r="Q10" s="48"/>
      <c r="R10" s="48"/>
      <c r="S10" s="48"/>
      <c r="T10" s="48"/>
      <c r="U10" s="48"/>
      <c r="V10" s="48"/>
      <c r="W10" s="45">
        <f>データ!$Q$6</f>
        <v>2190</v>
      </c>
      <c r="X10" s="45"/>
      <c r="Y10" s="45"/>
      <c r="Z10" s="45"/>
      <c r="AA10" s="45"/>
      <c r="AB10" s="45"/>
      <c r="AC10" s="45"/>
      <c r="AD10" s="2"/>
      <c r="AE10" s="2"/>
      <c r="AF10" s="2"/>
      <c r="AG10" s="2"/>
      <c r="AH10" s="2"/>
      <c r="AI10" s="2"/>
      <c r="AJ10" s="2"/>
      <c r="AK10" s="2"/>
      <c r="AL10" s="45">
        <f>データ!$U$6</f>
        <v>107750</v>
      </c>
      <c r="AM10" s="45"/>
      <c r="AN10" s="45"/>
      <c r="AO10" s="45"/>
      <c r="AP10" s="45"/>
      <c r="AQ10" s="45"/>
      <c r="AR10" s="45"/>
      <c r="AS10" s="45"/>
      <c r="AT10" s="46">
        <f>データ!$V$6</f>
        <v>29.29</v>
      </c>
      <c r="AU10" s="47"/>
      <c r="AV10" s="47"/>
      <c r="AW10" s="47"/>
      <c r="AX10" s="47"/>
      <c r="AY10" s="47"/>
      <c r="AZ10" s="47"/>
      <c r="BA10" s="47"/>
      <c r="BB10" s="48">
        <f>データ!$W$6</f>
        <v>3678.73</v>
      </c>
      <c r="BC10" s="48"/>
      <c r="BD10" s="48"/>
      <c r="BE10" s="48"/>
      <c r="BF10" s="48"/>
      <c r="BG10" s="48"/>
      <c r="BH10" s="48"/>
      <c r="BI10" s="48"/>
      <c r="BJ10" s="2"/>
      <c r="BK10" s="2"/>
      <c r="BL10" s="63" t="s">
        <v>21</v>
      </c>
      <c r="BM10" s="64"/>
      <c r="BN10" s="65" t="s">
        <v>22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7" t="s">
        <v>115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5" t="s">
        <v>26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7" t="s">
        <v>114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 x14ac:dyDescent="0.15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5" t="s">
        <v>28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7" t="s">
        <v>113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【111.39】</v>
      </c>
      <c r="F85" s="13" t="str">
        <f>データ!AS6</f>
        <v>【1.30】</v>
      </c>
      <c r="G85" s="13" t="str">
        <f>データ!BD6</f>
        <v>【261.51】</v>
      </c>
      <c r="H85" s="13" t="str">
        <f>データ!BO6</f>
        <v>【265.16】</v>
      </c>
      <c r="I85" s="13" t="str">
        <f>データ!BZ6</f>
        <v>【102.35】</v>
      </c>
      <c r="J85" s="13" t="str">
        <f>データ!CK6</f>
        <v>【167.74】</v>
      </c>
      <c r="K85" s="13" t="str">
        <f>データ!CV6</f>
        <v>【60.29】</v>
      </c>
      <c r="L85" s="13" t="str">
        <f>データ!DG6</f>
        <v>【90.12】</v>
      </c>
      <c r="M85" s="13" t="str">
        <f>データ!DR6</f>
        <v>【50.88】</v>
      </c>
      <c r="N85" s="13" t="str">
        <f>データ!EC6</f>
        <v>【22.30】</v>
      </c>
      <c r="O85" s="13" t="str">
        <f>データ!EN6</f>
        <v>【0.66】</v>
      </c>
    </row>
  </sheetData>
  <sheetProtection algorithmName="SHA-512" hashValue="l5se/H+L7igtUW80hbp0LXR8hqMNpmC+wB6nR26h/d6M1h93DF4qHtfB7MCY9vHNAqANsBAy51Rfx8vR4ltflQ==" saltValue="zfjlwqTT2K4HrraFohxQ/w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2021</v>
      </c>
      <c r="C6" s="20">
        <f t="shared" ref="C6:W6" si="3">C7</f>
        <v>222062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静岡県　三島市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A3</v>
      </c>
      <c r="M6" s="20" t="str">
        <f t="shared" si="3"/>
        <v>非設置</v>
      </c>
      <c r="N6" s="21" t="str">
        <f t="shared" si="3"/>
        <v>-</v>
      </c>
      <c r="O6" s="21">
        <f t="shared" si="3"/>
        <v>68.05</v>
      </c>
      <c r="P6" s="21">
        <f t="shared" si="3"/>
        <v>99.84</v>
      </c>
      <c r="Q6" s="21">
        <f t="shared" si="3"/>
        <v>2190</v>
      </c>
      <c r="R6" s="21">
        <f t="shared" si="3"/>
        <v>108350</v>
      </c>
      <c r="S6" s="21">
        <f t="shared" si="3"/>
        <v>62.02</v>
      </c>
      <c r="T6" s="21">
        <f t="shared" si="3"/>
        <v>1747.02</v>
      </c>
      <c r="U6" s="21">
        <f t="shared" si="3"/>
        <v>107750</v>
      </c>
      <c r="V6" s="21">
        <f t="shared" si="3"/>
        <v>29.29</v>
      </c>
      <c r="W6" s="21">
        <f t="shared" si="3"/>
        <v>3678.73</v>
      </c>
      <c r="X6" s="22">
        <f>IF(X7="",NA(),X7)</f>
        <v>108.18</v>
      </c>
      <c r="Y6" s="22">
        <f t="shared" ref="Y6:AG6" si="4">IF(Y7="",NA(),Y7)</f>
        <v>124.26</v>
      </c>
      <c r="Z6" s="22">
        <f t="shared" si="4"/>
        <v>121.16</v>
      </c>
      <c r="AA6" s="22">
        <f t="shared" si="4"/>
        <v>122.62</v>
      </c>
      <c r="AB6" s="22">
        <f t="shared" si="4"/>
        <v>117.09</v>
      </c>
      <c r="AC6" s="22">
        <f t="shared" si="4"/>
        <v>113.68</v>
      </c>
      <c r="AD6" s="22">
        <f t="shared" si="4"/>
        <v>113.82</v>
      </c>
      <c r="AE6" s="22">
        <f t="shared" si="4"/>
        <v>112.82</v>
      </c>
      <c r="AF6" s="22">
        <f t="shared" si="4"/>
        <v>111.21</v>
      </c>
      <c r="AG6" s="22">
        <f t="shared" si="4"/>
        <v>111.89</v>
      </c>
      <c r="AH6" s="21" t="str">
        <f>IF(AH7="","",IF(AH7="-","【-】","【"&amp;SUBSTITUTE(TEXT(AH7,"#,##0.00"),"-","△")&amp;"】"))</f>
        <v>【111.39】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0.03</v>
      </c>
      <c r="AO6" s="21">
        <f t="shared" si="5"/>
        <v>0</v>
      </c>
      <c r="AP6" s="21">
        <f t="shared" si="5"/>
        <v>0</v>
      </c>
      <c r="AQ6" s="21">
        <f t="shared" si="5"/>
        <v>0</v>
      </c>
      <c r="AR6" s="22">
        <f t="shared" si="5"/>
        <v>0.45</v>
      </c>
      <c r="AS6" s="21" t="str">
        <f>IF(AS7="","",IF(AS7="-","【-】","【"&amp;SUBSTITUTE(TEXT(AS7,"#,##0.00"),"-","△")&amp;"】"))</f>
        <v>【1.30】</v>
      </c>
      <c r="AT6" s="22">
        <f>IF(AT7="",NA(),AT7)</f>
        <v>349.78</v>
      </c>
      <c r="AU6" s="22">
        <f t="shared" ref="AU6:BC6" si="6">IF(AU7="",NA(),AU7)</f>
        <v>304.77999999999997</v>
      </c>
      <c r="AV6" s="22">
        <f t="shared" si="6"/>
        <v>247.44</v>
      </c>
      <c r="AW6" s="22">
        <f t="shared" si="6"/>
        <v>387.13</v>
      </c>
      <c r="AX6" s="22">
        <f t="shared" si="6"/>
        <v>459.15</v>
      </c>
      <c r="AY6" s="22">
        <f t="shared" si="6"/>
        <v>337.49</v>
      </c>
      <c r="AZ6" s="22">
        <f t="shared" si="6"/>
        <v>335.6</v>
      </c>
      <c r="BA6" s="22">
        <f t="shared" si="6"/>
        <v>358.91</v>
      </c>
      <c r="BB6" s="22">
        <f t="shared" si="6"/>
        <v>360.96</v>
      </c>
      <c r="BC6" s="22">
        <f t="shared" si="6"/>
        <v>351.29</v>
      </c>
      <c r="BD6" s="21" t="str">
        <f>IF(BD7="","",IF(BD7="-","【-】","【"&amp;SUBSTITUTE(TEXT(BD7,"#,##0.00"),"-","△")&amp;"】"))</f>
        <v>【261.51】</v>
      </c>
      <c r="BE6" s="22">
        <f>IF(BE7="",NA(),BE7)</f>
        <v>291.73</v>
      </c>
      <c r="BF6" s="22">
        <f t="shared" ref="BF6:BN6" si="7">IF(BF7="",NA(),BF7)</f>
        <v>260.22000000000003</v>
      </c>
      <c r="BG6" s="22">
        <f t="shared" si="7"/>
        <v>284.92</v>
      </c>
      <c r="BH6" s="22">
        <f t="shared" si="7"/>
        <v>286.61</v>
      </c>
      <c r="BI6" s="22">
        <f t="shared" si="7"/>
        <v>294.43</v>
      </c>
      <c r="BJ6" s="22">
        <f t="shared" si="7"/>
        <v>265.92</v>
      </c>
      <c r="BK6" s="22">
        <f t="shared" si="7"/>
        <v>258.26</v>
      </c>
      <c r="BL6" s="22">
        <f t="shared" si="7"/>
        <v>247.27</v>
      </c>
      <c r="BM6" s="22">
        <f t="shared" si="7"/>
        <v>239.18</v>
      </c>
      <c r="BN6" s="22">
        <f t="shared" si="7"/>
        <v>236.29</v>
      </c>
      <c r="BO6" s="21" t="str">
        <f>IF(BO7="","",IF(BO7="-","【-】","【"&amp;SUBSTITUTE(TEXT(BO7,"#,##0.00"),"-","△")&amp;"】"))</f>
        <v>【265.16】</v>
      </c>
      <c r="BP6" s="22">
        <f>IF(BP7="",NA(),BP7)</f>
        <v>102.68</v>
      </c>
      <c r="BQ6" s="22">
        <f t="shared" ref="BQ6:BY6" si="8">IF(BQ7="",NA(),BQ7)</f>
        <v>120.3</v>
      </c>
      <c r="BR6" s="22">
        <f t="shared" si="8"/>
        <v>116.83</v>
      </c>
      <c r="BS6" s="22">
        <f t="shared" si="8"/>
        <v>118.14</v>
      </c>
      <c r="BT6" s="22">
        <f t="shared" si="8"/>
        <v>112.61</v>
      </c>
      <c r="BU6" s="22">
        <f t="shared" si="8"/>
        <v>105.86</v>
      </c>
      <c r="BV6" s="22">
        <f t="shared" si="8"/>
        <v>106.07</v>
      </c>
      <c r="BW6" s="22">
        <f t="shared" si="8"/>
        <v>105.34</v>
      </c>
      <c r="BX6" s="22">
        <f t="shared" si="8"/>
        <v>101.89</v>
      </c>
      <c r="BY6" s="22">
        <f t="shared" si="8"/>
        <v>104.33</v>
      </c>
      <c r="BZ6" s="21" t="str">
        <f>IF(BZ7="","",IF(BZ7="-","【-】","【"&amp;SUBSTITUTE(TEXT(BZ7,"#,##0.00"),"-","△")&amp;"】"))</f>
        <v>【102.35】</v>
      </c>
      <c r="CA6" s="22">
        <f>IF(CA7="",NA(),CA7)</f>
        <v>94.04</v>
      </c>
      <c r="CB6" s="22">
        <f t="shared" ref="CB6:CJ6" si="9">IF(CB7="",NA(),CB7)</f>
        <v>96.89</v>
      </c>
      <c r="CC6" s="22">
        <f t="shared" si="9"/>
        <v>99.8</v>
      </c>
      <c r="CD6" s="22">
        <f t="shared" si="9"/>
        <v>98.29</v>
      </c>
      <c r="CE6" s="22">
        <f t="shared" si="9"/>
        <v>103.14</v>
      </c>
      <c r="CF6" s="22">
        <f t="shared" si="9"/>
        <v>158.58000000000001</v>
      </c>
      <c r="CG6" s="22">
        <f t="shared" si="9"/>
        <v>159.22</v>
      </c>
      <c r="CH6" s="22">
        <f t="shared" si="9"/>
        <v>159.6</v>
      </c>
      <c r="CI6" s="22">
        <f t="shared" si="9"/>
        <v>156.32</v>
      </c>
      <c r="CJ6" s="22">
        <f t="shared" si="9"/>
        <v>157.4</v>
      </c>
      <c r="CK6" s="21" t="str">
        <f>IF(CK7="","",IF(CK7="-","【-】","【"&amp;SUBSTITUTE(TEXT(CK7,"#,##0.00"),"-","△")&amp;"】"))</f>
        <v>【167.74】</v>
      </c>
      <c r="CL6" s="22">
        <f>IF(CL7="",NA(),CL7)</f>
        <v>54.18</v>
      </c>
      <c r="CM6" s="22">
        <f t="shared" ref="CM6:CU6" si="10">IF(CM7="",NA(),CM7)</f>
        <v>53.51</v>
      </c>
      <c r="CN6" s="22">
        <f t="shared" si="10"/>
        <v>52.48</v>
      </c>
      <c r="CO6" s="22">
        <f t="shared" si="10"/>
        <v>53.68</v>
      </c>
      <c r="CP6" s="22">
        <f t="shared" si="10"/>
        <v>52.55</v>
      </c>
      <c r="CQ6" s="22">
        <f t="shared" si="10"/>
        <v>62.38</v>
      </c>
      <c r="CR6" s="22">
        <f t="shared" si="10"/>
        <v>62.83</v>
      </c>
      <c r="CS6" s="22">
        <f t="shared" si="10"/>
        <v>62.05</v>
      </c>
      <c r="CT6" s="22">
        <f t="shared" si="10"/>
        <v>63.23</v>
      </c>
      <c r="CU6" s="22">
        <f t="shared" si="10"/>
        <v>62.59</v>
      </c>
      <c r="CV6" s="21" t="str">
        <f>IF(CV7="","",IF(CV7="-","【-】","【"&amp;SUBSTITUTE(TEXT(CV7,"#,##0.00"),"-","△")&amp;"】"))</f>
        <v>【60.29】</v>
      </c>
      <c r="CW6" s="22">
        <f>IF(CW7="",NA(),CW7)</f>
        <v>82.39</v>
      </c>
      <c r="CX6" s="22">
        <f t="shared" ref="CX6:DF6" si="11">IF(CX7="",NA(),CX7)</f>
        <v>81.7</v>
      </c>
      <c r="CY6" s="22">
        <f t="shared" si="11"/>
        <v>81.42</v>
      </c>
      <c r="CZ6" s="22">
        <f t="shared" si="11"/>
        <v>80.61</v>
      </c>
      <c r="DA6" s="22">
        <f t="shared" si="11"/>
        <v>81.25</v>
      </c>
      <c r="DB6" s="22">
        <f t="shared" si="11"/>
        <v>89.17</v>
      </c>
      <c r="DC6" s="22">
        <f t="shared" si="11"/>
        <v>88.86</v>
      </c>
      <c r="DD6" s="22">
        <f t="shared" si="11"/>
        <v>89.11</v>
      </c>
      <c r="DE6" s="22">
        <f t="shared" si="11"/>
        <v>89.35</v>
      </c>
      <c r="DF6" s="22">
        <f t="shared" si="11"/>
        <v>89.7</v>
      </c>
      <c r="DG6" s="21" t="str">
        <f>IF(DG7="","",IF(DG7="-","【-】","【"&amp;SUBSTITUTE(TEXT(DG7,"#,##0.00"),"-","△")&amp;"】"))</f>
        <v>【90.12】</v>
      </c>
      <c r="DH6" s="22">
        <f>IF(DH7="",NA(),DH7)</f>
        <v>47.59</v>
      </c>
      <c r="DI6" s="22">
        <f t="shared" ref="DI6:DQ6" si="12">IF(DI7="",NA(),DI7)</f>
        <v>48.27</v>
      </c>
      <c r="DJ6" s="22">
        <f t="shared" si="12"/>
        <v>47.07</v>
      </c>
      <c r="DK6" s="22">
        <f t="shared" si="12"/>
        <v>47.84</v>
      </c>
      <c r="DL6" s="22">
        <f t="shared" si="12"/>
        <v>48.62</v>
      </c>
      <c r="DM6" s="22">
        <f t="shared" si="12"/>
        <v>46.99</v>
      </c>
      <c r="DN6" s="22">
        <f t="shared" si="12"/>
        <v>47.89</v>
      </c>
      <c r="DO6" s="22">
        <f t="shared" si="12"/>
        <v>48.69</v>
      </c>
      <c r="DP6" s="22">
        <f t="shared" si="12"/>
        <v>49.62</v>
      </c>
      <c r="DQ6" s="22">
        <f t="shared" si="12"/>
        <v>50.5</v>
      </c>
      <c r="DR6" s="21" t="str">
        <f>IF(DR7="","",IF(DR7="-","【-】","【"&amp;SUBSTITUTE(TEXT(DR7,"#,##0.00"),"-","△")&amp;"】"))</f>
        <v>【50.88】</v>
      </c>
      <c r="DS6" s="22">
        <f>IF(DS7="",NA(),DS7)</f>
        <v>32.33</v>
      </c>
      <c r="DT6" s="22">
        <f t="shared" ref="DT6:EB6" si="13">IF(DT7="",NA(),DT7)</f>
        <v>31.3</v>
      </c>
      <c r="DU6" s="22">
        <f t="shared" si="13"/>
        <v>30.4</v>
      </c>
      <c r="DV6" s="22">
        <f t="shared" si="13"/>
        <v>31.54</v>
      </c>
      <c r="DW6" s="22">
        <f t="shared" si="13"/>
        <v>30.7</v>
      </c>
      <c r="DX6" s="22">
        <f t="shared" si="13"/>
        <v>15.83</v>
      </c>
      <c r="DY6" s="22">
        <f t="shared" si="13"/>
        <v>16.899999999999999</v>
      </c>
      <c r="DZ6" s="22">
        <f t="shared" si="13"/>
        <v>18.260000000000002</v>
      </c>
      <c r="EA6" s="22">
        <f t="shared" si="13"/>
        <v>19.510000000000002</v>
      </c>
      <c r="EB6" s="22">
        <f t="shared" si="13"/>
        <v>21.19</v>
      </c>
      <c r="EC6" s="21" t="str">
        <f>IF(EC7="","",IF(EC7="-","【-】","【"&amp;SUBSTITUTE(TEXT(EC7,"#,##0.00"),"-","△")&amp;"】"))</f>
        <v>【22.30】</v>
      </c>
      <c r="ED6" s="22">
        <f>IF(ED7="",NA(),ED7)</f>
        <v>1.33</v>
      </c>
      <c r="EE6" s="22">
        <f t="shared" ref="EE6:EM6" si="14">IF(EE7="",NA(),EE7)</f>
        <v>1.47</v>
      </c>
      <c r="EF6" s="22">
        <f t="shared" si="14"/>
        <v>1.35</v>
      </c>
      <c r="EG6" s="22">
        <f t="shared" si="14"/>
        <v>1.36</v>
      </c>
      <c r="EH6" s="22">
        <f t="shared" si="14"/>
        <v>1.1499999999999999</v>
      </c>
      <c r="EI6" s="22">
        <f t="shared" si="14"/>
        <v>0.74</v>
      </c>
      <c r="EJ6" s="22">
        <f t="shared" si="14"/>
        <v>0.72</v>
      </c>
      <c r="EK6" s="22">
        <f t="shared" si="14"/>
        <v>0.66</v>
      </c>
      <c r="EL6" s="22">
        <f t="shared" si="14"/>
        <v>0.67</v>
      </c>
      <c r="EM6" s="22">
        <f t="shared" si="14"/>
        <v>0.62</v>
      </c>
      <c r="EN6" s="21" t="str">
        <f>IF(EN7="","",IF(EN7="-","【-】","【"&amp;SUBSTITUTE(TEXT(EN7,"#,##0.00"),"-","△")&amp;"】"))</f>
        <v>【0.66】</v>
      </c>
    </row>
    <row r="7" spans="1:144" s="23" customFormat="1" x14ac:dyDescent="0.15">
      <c r="A7" s="15"/>
      <c r="B7" s="24">
        <v>2021</v>
      </c>
      <c r="C7" s="24">
        <v>222062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68.05</v>
      </c>
      <c r="P7" s="25">
        <v>99.84</v>
      </c>
      <c r="Q7" s="25">
        <v>2190</v>
      </c>
      <c r="R7" s="25">
        <v>108350</v>
      </c>
      <c r="S7" s="25">
        <v>62.02</v>
      </c>
      <c r="T7" s="25">
        <v>1747.02</v>
      </c>
      <c r="U7" s="25">
        <v>107750</v>
      </c>
      <c r="V7" s="25">
        <v>29.29</v>
      </c>
      <c r="W7" s="25">
        <v>3678.73</v>
      </c>
      <c r="X7" s="25">
        <v>108.18</v>
      </c>
      <c r="Y7" s="25">
        <v>124.26</v>
      </c>
      <c r="Z7" s="25">
        <v>121.16</v>
      </c>
      <c r="AA7" s="25">
        <v>122.62</v>
      </c>
      <c r="AB7" s="25">
        <v>117.09</v>
      </c>
      <c r="AC7" s="25">
        <v>113.68</v>
      </c>
      <c r="AD7" s="25">
        <v>113.82</v>
      </c>
      <c r="AE7" s="25">
        <v>112.82</v>
      </c>
      <c r="AF7" s="25">
        <v>111.21</v>
      </c>
      <c r="AG7" s="25">
        <v>111.89</v>
      </c>
      <c r="AH7" s="25">
        <v>111.39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0.03</v>
      </c>
      <c r="AO7" s="25">
        <v>0</v>
      </c>
      <c r="AP7" s="25">
        <v>0</v>
      </c>
      <c r="AQ7" s="25">
        <v>0</v>
      </c>
      <c r="AR7" s="25">
        <v>0.45</v>
      </c>
      <c r="AS7" s="25">
        <v>1.3</v>
      </c>
      <c r="AT7" s="25">
        <v>349.78</v>
      </c>
      <c r="AU7" s="25">
        <v>304.77999999999997</v>
      </c>
      <c r="AV7" s="25">
        <v>247.44</v>
      </c>
      <c r="AW7" s="25">
        <v>387.13</v>
      </c>
      <c r="AX7" s="25">
        <v>459.15</v>
      </c>
      <c r="AY7" s="25">
        <v>337.49</v>
      </c>
      <c r="AZ7" s="25">
        <v>335.6</v>
      </c>
      <c r="BA7" s="25">
        <v>358.91</v>
      </c>
      <c r="BB7" s="25">
        <v>360.96</v>
      </c>
      <c r="BC7" s="25">
        <v>351.29</v>
      </c>
      <c r="BD7" s="25">
        <v>261.51</v>
      </c>
      <c r="BE7" s="25">
        <v>291.73</v>
      </c>
      <c r="BF7" s="25">
        <v>260.22000000000003</v>
      </c>
      <c r="BG7" s="25">
        <v>284.92</v>
      </c>
      <c r="BH7" s="25">
        <v>286.61</v>
      </c>
      <c r="BI7" s="25">
        <v>294.43</v>
      </c>
      <c r="BJ7" s="25">
        <v>265.92</v>
      </c>
      <c r="BK7" s="25">
        <v>258.26</v>
      </c>
      <c r="BL7" s="25">
        <v>247.27</v>
      </c>
      <c r="BM7" s="25">
        <v>239.18</v>
      </c>
      <c r="BN7" s="25">
        <v>236.29</v>
      </c>
      <c r="BO7" s="25">
        <v>265.16000000000003</v>
      </c>
      <c r="BP7" s="25">
        <v>102.68</v>
      </c>
      <c r="BQ7" s="25">
        <v>120.3</v>
      </c>
      <c r="BR7" s="25">
        <v>116.83</v>
      </c>
      <c r="BS7" s="25">
        <v>118.14</v>
      </c>
      <c r="BT7" s="25">
        <v>112.61</v>
      </c>
      <c r="BU7" s="25">
        <v>105.86</v>
      </c>
      <c r="BV7" s="25">
        <v>106.07</v>
      </c>
      <c r="BW7" s="25">
        <v>105.34</v>
      </c>
      <c r="BX7" s="25">
        <v>101.89</v>
      </c>
      <c r="BY7" s="25">
        <v>104.33</v>
      </c>
      <c r="BZ7" s="25">
        <v>102.35</v>
      </c>
      <c r="CA7" s="25">
        <v>94.04</v>
      </c>
      <c r="CB7" s="25">
        <v>96.89</v>
      </c>
      <c r="CC7" s="25">
        <v>99.8</v>
      </c>
      <c r="CD7" s="25">
        <v>98.29</v>
      </c>
      <c r="CE7" s="25">
        <v>103.14</v>
      </c>
      <c r="CF7" s="25">
        <v>158.58000000000001</v>
      </c>
      <c r="CG7" s="25">
        <v>159.22</v>
      </c>
      <c r="CH7" s="25">
        <v>159.6</v>
      </c>
      <c r="CI7" s="25">
        <v>156.32</v>
      </c>
      <c r="CJ7" s="25">
        <v>157.4</v>
      </c>
      <c r="CK7" s="25">
        <v>167.74</v>
      </c>
      <c r="CL7" s="25">
        <v>54.18</v>
      </c>
      <c r="CM7" s="25">
        <v>53.51</v>
      </c>
      <c r="CN7" s="25">
        <v>52.48</v>
      </c>
      <c r="CO7" s="25">
        <v>53.68</v>
      </c>
      <c r="CP7" s="25">
        <v>52.55</v>
      </c>
      <c r="CQ7" s="25">
        <v>62.38</v>
      </c>
      <c r="CR7" s="25">
        <v>62.83</v>
      </c>
      <c r="CS7" s="25">
        <v>62.05</v>
      </c>
      <c r="CT7" s="25">
        <v>63.23</v>
      </c>
      <c r="CU7" s="25">
        <v>62.59</v>
      </c>
      <c r="CV7" s="25">
        <v>60.29</v>
      </c>
      <c r="CW7" s="25">
        <v>82.39</v>
      </c>
      <c r="CX7" s="25">
        <v>81.7</v>
      </c>
      <c r="CY7" s="25">
        <v>81.42</v>
      </c>
      <c r="CZ7" s="25">
        <v>80.61</v>
      </c>
      <c r="DA7" s="25">
        <v>81.25</v>
      </c>
      <c r="DB7" s="25">
        <v>89.17</v>
      </c>
      <c r="DC7" s="25">
        <v>88.86</v>
      </c>
      <c r="DD7" s="25">
        <v>89.11</v>
      </c>
      <c r="DE7" s="25">
        <v>89.35</v>
      </c>
      <c r="DF7" s="25">
        <v>89.7</v>
      </c>
      <c r="DG7" s="25">
        <v>90.12</v>
      </c>
      <c r="DH7" s="25">
        <v>47.59</v>
      </c>
      <c r="DI7" s="25">
        <v>48.27</v>
      </c>
      <c r="DJ7" s="25">
        <v>47.07</v>
      </c>
      <c r="DK7" s="25">
        <v>47.84</v>
      </c>
      <c r="DL7" s="25">
        <v>48.62</v>
      </c>
      <c r="DM7" s="25">
        <v>46.99</v>
      </c>
      <c r="DN7" s="25">
        <v>47.89</v>
      </c>
      <c r="DO7" s="25">
        <v>48.69</v>
      </c>
      <c r="DP7" s="25">
        <v>49.62</v>
      </c>
      <c r="DQ7" s="25">
        <v>50.5</v>
      </c>
      <c r="DR7" s="25">
        <v>50.88</v>
      </c>
      <c r="DS7" s="25">
        <v>32.33</v>
      </c>
      <c r="DT7" s="25">
        <v>31.3</v>
      </c>
      <c r="DU7" s="25">
        <v>30.4</v>
      </c>
      <c r="DV7" s="25">
        <v>31.54</v>
      </c>
      <c r="DW7" s="25">
        <v>30.7</v>
      </c>
      <c r="DX7" s="25">
        <v>15.83</v>
      </c>
      <c r="DY7" s="25">
        <v>16.899999999999999</v>
      </c>
      <c r="DZ7" s="25">
        <v>18.260000000000002</v>
      </c>
      <c r="EA7" s="25">
        <v>19.510000000000002</v>
      </c>
      <c r="EB7" s="25">
        <v>21.19</v>
      </c>
      <c r="EC7" s="25">
        <v>22.3</v>
      </c>
      <c r="ED7" s="25">
        <v>1.33</v>
      </c>
      <c r="EE7" s="25">
        <v>1.47</v>
      </c>
      <c r="EF7" s="25">
        <v>1.35</v>
      </c>
      <c r="EG7" s="25">
        <v>1.36</v>
      </c>
      <c r="EH7" s="25">
        <v>1.1499999999999999</v>
      </c>
      <c r="EI7" s="25">
        <v>0.74</v>
      </c>
      <c r="EJ7" s="25">
        <v>0.72</v>
      </c>
      <c r="EK7" s="25">
        <v>0.66</v>
      </c>
      <c r="EL7" s="25">
        <v>0.67</v>
      </c>
      <c r="EM7" s="25">
        <v>0.62</v>
      </c>
      <c r="EN7" s="25">
        <v>0.66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 t="shared" ref="B10:C10" si="15">DATEVALUE($B7+12-B11&amp;"/1/"&amp;B12)</f>
        <v>47119</v>
      </c>
      <c r="C10" s="29">
        <f t="shared" si="15"/>
        <v>47484</v>
      </c>
      <c r="D10" s="30">
        <f>DATEVALUE($B7+12-D11&amp;"/1/"&amp;D12)</f>
        <v>47849</v>
      </c>
      <c r="E10" s="30">
        <f>DATEVALUE($B7+12-E11&amp;"/1/"&amp;E12)</f>
        <v>48215</v>
      </c>
      <c r="F10" s="30">
        <f>DATEVALUE($B7+12-F11&amp;"/1/"&amp;F12)</f>
        <v>48582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109</v>
      </c>
      <c r="E13" t="s">
        <v>110</v>
      </c>
      <c r="F13" t="s">
        <v>111</v>
      </c>
      <c r="G13" t="s">
        <v>112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柳田　至孝</cp:lastModifiedBy>
  <cp:lastPrinted>2023-01-13T07:13:04Z</cp:lastPrinted>
  <dcterms:created xsi:type="dcterms:W3CDTF">2022-12-01T00:59:32Z</dcterms:created>
  <dcterms:modified xsi:type="dcterms:W3CDTF">2023-01-25T01:03:16Z</dcterms:modified>
  <cp:category/>
</cp:coreProperties>
</file>