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8_{888683C5-A755-45A0-BD40-07AFCF46D21C}" xr6:coauthVersionLast="47" xr6:coauthVersionMax="47" xr10:uidLastSave="{00000000-0000-0000-0000-000000000000}"/>
  <bookViews>
    <workbookView xWindow="-120" yWindow="-120" windowWidth="20730" windowHeight="11160" tabRatio="670" activeTab="1"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332" i="12" l="1"/>
  <c r="AP332" i="12"/>
  <c r="AQ332" i="12"/>
  <c r="AR332" i="12"/>
  <c r="AS332" i="12"/>
  <c r="AO332" i="12"/>
  <c r="AI332" i="12"/>
  <c r="AJ332" i="12"/>
  <c r="AK332" i="12"/>
  <c r="AL332" i="12"/>
  <c r="AH332" i="12"/>
  <c r="AB332" i="12"/>
  <c r="AC332" i="12"/>
  <c r="AD332" i="12"/>
  <c r="AE332" i="12"/>
  <c r="AA332" i="12"/>
  <c r="AW332" i="12"/>
  <c r="AT332" i="12"/>
  <c r="AM332" i="12"/>
  <c r="AF332" i="12"/>
  <c r="AU332" i="12"/>
  <c r="AN332" i="12"/>
  <c r="AG332" i="12"/>
  <c r="Z332" i="12"/>
  <c r="Y332" i="12"/>
  <c r="U332" i="12"/>
  <c r="V332" i="12"/>
  <c r="W332" i="12"/>
  <c r="X332" i="12"/>
  <c r="T332" i="12"/>
  <c r="S332"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V324" i="12" l="1"/>
  <c r="AQ324" i="12"/>
  <c r="AS324" i="12"/>
  <c r="AI324" i="12"/>
  <c r="AK324" i="12"/>
  <c r="AH324" i="12"/>
  <c r="AC324" i="12"/>
  <c r="AE324" i="12"/>
  <c r="AW324" i="12"/>
  <c r="AM324" i="12"/>
  <c r="AU324" i="12"/>
  <c r="AG324" i="12"/>
  <c r="Y324" i="12"/>
  <c r="V324" i="12"/>
  <c r="X324" i="12"/>
  <c r="S324" i="12"/>
  <c r="AT323" i="12"/>
  <c r="AF323" i="12"/>
  <c r="AQ323" i="12"/>
  <c r="AS323" i="12"/>
  <c r="AJ323" i="12"/>
  <c r="AL323" i="12"/>
  <c r="AO323" i="12"/>
  <c r="AB323" i="12"/>
  <c r="AD323" i="12"/>
  <c r="AA323" i="12"/>
  <c r="U323" i="12"/>
  <c r="W323" i="12"/>
  <c r="T323" i="12"/>
  <c r="AN323" i="12"/>
  <c r="Z323" i="12"/>
  <c r="AW331" i="12"/>
  <c r="AV331" i="12"/>
  <c r="AU331" i="12"/>
  <c r="AQ331" i="12"/>
  <c r="AS331" i="12"/>
  <c r="AQ330" i="12"/>
  <c r="AS330" i="12"/>
  <c r="AO331" i="12"/>
  <c r="AT331" i="12"/>
  <c r="AN331" i="12"/>
  <c r="AM331" i="12"/>
  <c r="AJ331" i="12"/>
  <c r="AL331" i="12"/>
  <c r="AJ330" i="12"/>
  <c r="AL330" i="12"/>
  <c r="AH331" i="12"/>
  <c r="AG331" i="12"/>
  <c r="AF331" i="12"/>
  <c r="AC331" i="12"/>
  <c r="AE331" i="12"/>
  <c r="AC330" i="12"/>
  <c r="AE330" i="12"/>
  <c r="AA331" i="12"/>
  <c r="Z331" i="12"/>
  <c r="Y331" i="12"/>
  <c r="V331" i="12"/>
  <c r="X331" i="12"/>
  <c r="V330" i="12"/>
  <c r="X330" i="12"/>
  <c r="T331" i="12"/>
  <c r="V329" i="12"/>
  <c r="X329" i="12"/>
  <c r="S331" i="12"/>
  <c r="AN329" i="12"/>
  <c r="AW329" i="12"/>
  <c r="AM329" i="12"/>
  <c r="AP329" i="12"/>
  <c r="AR329" i="12"/>
  <c r="AI329" i="12"/>
  <c r="AK329" i="12"/>
  <c r="AB329" i="12"/>
  <c r="AD329" i="12"/>
  <c r="AV329" i="12"/>
  <c r="AH329" i="12"/>
  <c r="Z329" i="12"/>
  <c r="T329" i="12"/>
  <c r="AP328" i="12"/>
  <c r="AR328" i="12"/>
  <c r="AI328" i="12"/>
  <c r="AK328" i="12"/>
  <c r="AB328" i="12"/>
  <c r="AD328" i="12"/>
  <c r="AV328" i="12"/>
  <c r="AH328" i="12"/>
  <c r="AP324" i="12"/>
  <c r="AR324" i="12"/>
  <c r="AO324" i="12"/>
  <c r="AJ324" i="12"/>
  <c r="AL324" i="12"/>
  <c r="AB324" i="12"/>
  <c r="AD324" i="12"/>
  <c r="AA324" i="12"/>
  <c r="AT324" i="12"/>
  <c r="AF324" i="12"/>
  <c r="AN324" i="12"/>
  <c r="Z324" i="12"/>
  <c r="U324" i="12"/>
  <c r="W324" i="12"/>
  <c r="T324" i="12"/>
  <c r="AW323" i="12"/>
  <c r="AM323" i="12"/>
  <c r="AP323" i="12"/>
  <c r="AR323" i="12"/>
  <c r="AI323" i="12"/>
  <c r="AK323" i="12"/>
  <c r="AV323" i="12"/>
  <c r="AH323" i="12"/>
  <c r="AC323" i="12"/>
  <c r="AE323" i="12"/>
  <c r="Y323" i="12"/>
  <c r="V323" i="12"/>
  <c r="X323" i="12"/>
  <c r="AU323" i="12"/>
  <c r="AG323" i="12"/>
  <c r="S323" i="12"/>
  <c r="AW330" i="12"/>
  <c r="AV330" i="12"/>
  <c r="AU330" i="12"/>
  <c r="AP331" i="12"/>
  <c r="AR331" i="12"/>
  <c r="AP330" i="12"/>
  <c r="AR330" i="12"/>
  <c r="AO330" i="12"/>
  <c r="AT330" i="12"/>
  <c r="AN330" i="12"/>
  <c r="AM330" i="12"/>
  <c r="AI331" i="12"/>
  <c r="AK331" i="12"/>
  <c r="AI330" i="12"/>
  <c r="AK330" i="12"/>
  <c r="AH330" i="12"/>
  <c r="AG330" i="12"/>
  <c r="AF330" i="12"/>
  <c r="AB331" i="12"/>
  <c r="AD331" i="12"/>
  <c r="AB330" i="12"/>
  <c r="AD330" i="12"/>
  <c r="AA330" i="12"/>
  <c r="Z330" i="12"/>
  <c r="Y330" i="12"/>
  <c r="U331" i="12"/>
  <c r="W331" i="12"/>
  <c r="U330" i="12"/>
  <c r="W330" i="12"/>
  <c r="T330" i="12"/>
  <c r="U329" i="12"/>
  <c r="W329" i="12"/>
  <c r="S330" i="12"/>
  <c r="AU329" i="12"/>
  <c r="AG329" i="12"/>
  <c r="AT329" i="12"/>
  <c r="AF329" i="12"/>
  <c r="AQ329" i="12"/>
  <c r="AS329" i="12"/>
  <c r="AJ329" i="12"/>
  <c r="AL329" i="12"/>
  <c r="AC329" i="12"/>
  <c r="AE329" i="12"/>
  <c r="AO329" i="12"/>
  <c r="AA329" i="12"/>
  <c r="Y329" i="12"/>
  <c r="S329" i="12"/>
  <c r="AQ328" i="12"/>
  <c r="AS328" i="12"/>
  <c r="AJ328" i="12"/>
  <c r="AL328" i="12"/>
  <c r="AC328" i="12"/>
  <c r="AE328" i="12"/>
  <c r="AO328" i="12"/>
  <c r="AW328" i="12"/>
  <c r="AM328" i="12"/>
  <c r="AU328" i="12"/>
  <c r="AG328" i="12"/>
  <c r="Y328" i="12"/>
  <c r="V328" i="12"/>
  <c r="X328" i="12"/>
  <c r="S328" i="12"/>
  <c r="AA328" i="12"/>
  <c r="AT328" i="12"/>
  <c r="AF328" i="12"/>
  <c r="AN328" i="12"/>
  <c r="Z328" i="12"/>
  <c r="U328" i="12"/>
  <c r="W328" i="12"/>
  <c r="T328" i="12"/>
  <c r="T20" i="12"/>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U15" i="11" s="1"/>
  <c r="Q15" i="11"/>
  <c r="K15" i="11"/>
  <c r="S14" i="11"/>
  <c r="Q14" i="11"/>
  <c r="K14" i="11"/>
  <c r="S13" i="11"/>
  <c r="U13" i="11" s="1"/>
  <c r="Q13" i="11"/>
  <c r="K13" i="11"/>
  <c r="S12" i="11"/>
  <c r="Q12" i="11"/>
  <c r="K12" i="11"/>
  <c r="S11" i="11"/>
  <c r="U11" i="11" s="1"/>
  <c r="Q11" i="11"/>
  <c r="K11" i="11"/>
  <c r="S10" i="11"/>
  <c r="Q10" i="11"/>
  <c r="K10" i="11"/>
  <c r="S9" i="11"/>
  <c r="U9" i="11" s="1"/>
  <c r="Q9" i="11"/>
  <c r="K9" i="11"/>
  <c r="S8" i="11"/>
  <c r="Q8" i="11"/>
  <c r="K8" i="11"/>
  <c r="S7" i="11"/>
  <c r="U7" i="11" s="1"/>
  <c r="Q7" i="11"/>
  <c r="K7" i="11"/>
  <c r="S6" i="11"/>
  <c r="Q6" i="11"/>
  <c r="K6" i="11"/>
  <c r="U17" i="11" l="1"/>
  <c r="U19" i="11"/>
  <c r="U21" i="11"/>
  <c r="U23" i="11"/>
  <c r="U8" i="11"/>
  <c r="U12" i="11"/>
  <c r="U16" i="11"/>
  <c r="U20" i="11"/>
  <c r="U24" i="11"/>
  <c r="U6" i="11"/>
  <c r="U10" i="11"/>
  <c r="U14" i="11"/>
  <c r="U18" i="11"/>
  <c r="U22" i="11"/>
  <c r="U25"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8" i="8"/>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<sst xmlns="http://schemas.openxmlformats.org/spreadsheetml/2006/main" count="1438" uniqueCount="214">
  <si>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</si>
  <si>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</si>
  <si>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</si>
  <si>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</si>
  <si>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</si>
  <si>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</si>
  <si>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</si>
  <si>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</si>
  <si>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</si>
  <si>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</si>
  <si>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</si>
  <si>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</si>
  <si>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</si>
  <si>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</si>
  <si>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</si>
  <si>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</si>
  <si>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</si>
  <si>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</si>
  <si>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</si>
  <si>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</si>
  <si>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</si>
  <si>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</si>
  <si>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</si>
  <si>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</si>
  <si>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</si>
  <si>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</si>
  <si>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</si>
  <si>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</si>
  <si>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</si>
  <si>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</si>
  <si>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</si>
  <si>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</si>
  <si>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</si>
  <si>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</si>
  <si>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</si>
  <si>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</si>
  <si>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</si>
  <si>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</si>
  <si>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</si>
  <si>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</si>
  <si>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</si>
  <si>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</si>
  <si>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</si>
  <si>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</si>
  <si>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</si>
  <si>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</si>
  <si>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</si>
  <si>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</si>
  <si>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</si>
  <si>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</si>
  <si>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</si>
  <si>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</si>
  <si>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</si>
  <si>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</si>
  <si>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</si>
  <si>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</si>
  <si>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</si>
  <si>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</si>
  <si>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</si>
  <si>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</si>
  <si>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</si>
  <si>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</si>
  <si>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</si>
  <si>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</si>
  <si>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</si>
  <si>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</si>
  <si>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</si>
  <si>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</si>
  <si>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</si>
  <si>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</si>
  <si>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</si>
  <si>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</si>
  <si>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</si>
  <si>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</si>
  <si>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</si>
  <si>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</si>
  <si>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</si>
  <si>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</si>
  <si>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</si>
  <si>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</si>
  <si>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</si>
  <si>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</si>
  <si>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</si>
  <si>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</si>
  <si>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</si>
  <si>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</si>
  <si>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</si>
  <si>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</si>
  <si>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</si>
  <si>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</si>
  <si>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</si>
  <si>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</si>
  <si>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</si>
  <si>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</si>
  <si>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</si>
  <si>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</si>
  <si>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</si>
  <si>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</si>
  <si>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</si>
  <si>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</si>
  <si>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</si>
  <si>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</si>
  <si>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</si>
  <si>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</si>
  <si>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</si>
  <si>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</si>
  <si>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</si>
  <si>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</si>
  <si>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</si>
  <si>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</si>
  <si>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</si>
  <si>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</si>
  <si>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</si>
  <si>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</si>
  <si>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</si>
  <si>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</si>
  <si>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</si>
  <si>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</si>
  <si>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</si>
  <si>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</si>
  <si>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</si>
  <si>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</si>
  <si>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</si>
  <si>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</si>
  <si>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</si>
  <si>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</si>
  <si>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</si>
  <si>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</si>
  <si>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</si>
  <si>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</si>
  <si>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</si>
  <si>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</si>
  <si>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</si>
  <si>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</si>
  <si>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</si>
  <si>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</si>
  <si>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</si>
  <si>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</si>
  <si>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</si>
  <si>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</si>
  <si>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</si>
  <si>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</si>
  <si>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</si>
  <si>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</si>
  <si>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</si>
  <si>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</si>
  <si>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</si>
  <si>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</si>
  <si>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</si>
  <si>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</si>
  <si>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</si>
  <si>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</si>
  <si>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</si>
  <si>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</si>
  <si>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</si>
  <si>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</si>
  <si>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</si>
  <si>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</si>
  <si>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</si>
  <si>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</si>
  <si>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</si>
  <si>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</si>
  <si>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</si>
  <si>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</si>
  <si>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</si>
  <si>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</si>
  <si>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</si>
  <si>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</si>
  <si>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</si>
  <si>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</si>
  <si>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</si>
  <si>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</si>
  <si>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</si>
  <si>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</si>
  <si>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</si>
  <si>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</si>
  <si>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</si>
  <si>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</si>
  <si>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</si>
  <si>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</si>
  <si>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</si>
  <si>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</si>
  <si>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</si>
  <si>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</si>
  <si>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</si>
  <si>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</si>
  <si>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</si>
  <si>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</si>
  <si>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</si>
  <si>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</si>
  <si>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</si>
  <si>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</si>
  <si>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</si>
  <si>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</si>
  <si>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</si>
  <si>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</si>
  <si>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</si>
  <si>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</si>
  <si>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</si>
  <si>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</si>
  <si>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</si>
  <si>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</si>
  <si>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</si>
  <si>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</si>
  <si>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</si>
  <si>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</si>
  <si>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</si>
  <si>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</si>
  <si>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</si>
  <si>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</si>
  <si>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</si>
  <si>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</si>
  <si>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（参考様式１）</t>
    <rPh sb="1" eb="3">
      <t>サンコウ</t>
    </rPh>
    <rPh sb="3" eb="5">
      <t>ヨウシキ</t>
    </rPh>
    <phoneticPr fontId="3"/>
  </si>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</sst>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4</v>
      </c>
      <c r="AA2" s="331"/>
      <c r="AB2" s="101" t="s">
        <v>65</v>
      </c>
      <c r="AC2" s="332">
        <f>IF(Z2=0,"",YEAR(DATE(2018+Z2,1,1)))</f>
        <v>2022</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tabSelected="1" view="pageBreakPreview" topLeftCell="A106" zoomScale="70" zoomScaleNormal="70" zoomScaleSheetLayoutView="70" workbookViewId="0">
      <selection activeCell="T323" sqref="T32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4</v>
      </c>
      <c r="AA2" s="331"/>
      <c r="AB2" s="101" t="s">
        <v>65</v>
      </c>
      <c r="AC2" s="332">
        <f>IF(Z2=0,"",YEAR(DATE(2018+Z2,1,1)))</f>
        <v>2022</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IF(SUMIF($F$22:$F$321, "生活相談員", S22:S321)=0,"",SUMIF($F$22:$F$321,"生活相談員",S22:S321))</f>
        <v/>
      </c>
      <c r="T323" s="270" t="str">
        <f>IF(SUMIF($F$22:$F$321, "生活相談員", T22:T321)=0,"",SUMIF($F$22:$F$321,"生活相談員",T22:T321))</f>
        <v/>
      </c>
      <c r="U323" s="270" t="str">
        <f t="shared" ref="U323:X323" si="1">IF(SUMIF($F$22:$F$321, "生活相談員", U22:U321)=0,"",SUMIF($F$22:$F$321,"生活相談員",U22:U321))</f>
        <v/>
      </c>
      <c r="V323" s="270" t="str">
        <f t="shared" si="1"/>
        <v/>
      </c>
      <c r="W323" s="270" t="str">
        <f t="shared" si="1"/>
        <v/>
      </c>
      <c r="X323" s="270" t="str">
        <f t="shared" si="1"/>
        <v/>
      </c>
      <c r="Y323" s="271" t="str">
        <f>IF(SUMIF($F$22:$F$321, "生活相談員", Y22:Y321)=0,"",SUMIF($F$22:$F$321,"生活相談員",Y22:Y321))</f>
        <v/>
      </c>
      <c r="Z323" s="269" t="str">
        <f>IF(SUMIF($F$22:$F$321, "生活相談員", Z22:Z321)=0,"",SUMIF($F$22:$F$321,"生活相談員",Z22:Z321))</f>
        <v/>
      </c>
      <c r="AA323" s="270" t="str">
        <f>IF(SUMIF($F$22:$F$321, "生活相談員", AA22:AA321)=0,"",SUMIF($F$22:$F$321,"生活相談員",AA22:AA321))</f>
        <v/>
      </c>
      <c r="AB323" s="270" t="str">
        <f t="shared" ref="AB323:AE323" si="2">IF(SUMIF($F$22:$F$321, "生活相談員", AB22:AB321)=0,"",SUMIF($F$22:$F$321,"生活相談員",AB22:AB321))</f>
        <v/>
      </c>
      <c r="AC323" s="270" t="str">
        <f t="shared" si="2"/>
        <v/>
      </c>
      <c r="AD323" s="270" t="str">
        <f t="shared" si="2"/>
        <v/>
      </c>
      <c r="AE323" s="270" t="str">
        <f t="shared" si="2"/>
        <v/>
      </c>
      <c r="AF323" s="271" t="str">
        <f>IF(SUMIF($F$22:$F$321, "生活相談員", AF22:AF321)=0,"",SUMIF($F$22:$F$321,"生活相談員",AF22:AF321))</f>
        <v/>
      </c>
      <c r="AG323" s="269" t="str">
        <f>IF(SUMIF($F$22:$F$321, "生活相談員", AG22:AG321)=0,"",SUMIF($F$22:$F$321,"生活相談員",AG22:AG321))</f>
        <v/>
      </c>
      <c r="AH323" s="270" t="str">
        <f>IF(SUMIF($F$22:$F$321, "生活相談員", AH22:AH321)=0,"",SUMIF($F$22:$F$321,"生活相談員",AH22:AH321))</f>
        <v/>
      </c>
      <c r="AI323" s="270" t="str">
        <f t="shared" ref="AI323:AL323" si="3">IF(SUMIF($F$22:$F$321, "生活相談員", AI22:AI321)=0,"",SUMIF($F$22:$F$321,"生活相談員",AI22:AI321))</f>
        <v/>
      </c>
      <c r="AJ323" s="270" t="str">
        <f t="shared" si="3"/>
        <v/>
      </c>
      <c r="AK323" s="270" t="str">
        <f t="shared" si="3"/>
        <v/>
      </c>
      <c r="AL323" s="270" t="str">
        <f t="shared" si="3"/>
        <v/>
      </c>
      <c r="AM323" s="271" t="str">
        <f>IF(SUMIF($F$22:$F$321, "生活相談員", AM22:AM321)=0,"",SUMIF($F$22:$F$321,"生活相談員",AM22:AM321))</f>
        <v/>
      </c>
      <c r="AN323" s="269" t="str">
        <f>IF(SUMIF($F$22:$F$321, "生活相談員", AN22:AN321)=0,"",SUMIF($F$22:$F$321,"生活相談員",AN22:AN321))</f>
        <v/>
      </c>
      <c r="AO323" s="270" t="str">
        <f>IF(SUMIF($F$22:$F$321, "生活相談員", AO22:AO321)=0,"",SUMIF($F$22:$F$321,"生活相談員",AO22:AO321))</f>
        <v/>
      </c>
      <c r="AP323" s="270" t="str">
        <f t="shared" ref="AP323:AS323" si="4">IF(SUMIF($F$22:$F$321, "生活相談員", AP22:AP321)=0,"",SUMIF($F$22:$F$321,"生活相談員",AP22:AP321))</f>
        <v/>
      </c>
      <c r="AQ323" s="270" t="str">
        <f t="shared" si="4"/>
        <v/>
      </c>
      <c r="AR323" s="270" t="str">
        <f t="shared" si="4"/>
        <v/>
      </c>
      <c r="AS323" s="270" t="str">
        <f t="shared" si="4"/>
        <v/>
      </c>
      <c r="AT323" s="271" t="str">
        <f>IF(SUMIF($F$22:$F$321, "生活相談員", AT22:AT321)=0,"",SUMIF($F$22:$F$321,"生活相談員",AT22:AT321))</f>
        <v/>
      </c>
      <c r="AU323" s="269" t="str">
        <f>IF(SUMIF($F$22:$F$321, "生活相談員", AU22:AU321)=0,"",SUMIF($F$22:$F$321,"生活相談員",AU22:AU321))</f>
        <v/>
      </c>
      <c r="AV323" s="270" t="str">
        <f>IF(SUMIF($F$22:$F$321, "生活相談員", AV22:AV321)=0,"",SUMIF($F$22:$F$321,"生活相談員",AV22:AV321))</f>
        <v/>
      </c>
      <c r="AW323" s="271" t="str">
        <f>IF(SUMIF($F$22:$F$321, "生活相談員", AW22:AW321)=0,"",SUMIF($F$22:$F$321,"生活相談員",AW22:AW321))</f>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IF(SUMIF($F$22:$F$321, "介護職員", S22:S321)=0,"",SUMIF($F$22:$F$321, "介護職員", S22:S321))</f>
        <v/>
      </c>
      <c r="T324" s="273" t="str">
        <f>IF(SUMIF($F$22:$F$321, "介護職員", T22:T321)=0,"",SUMIF($F$22:$F$321, "介護職員", T22:T321))</f>
        <v/>
      </c>
      <c r="U324" s="273" t="str">
        <f t="shared" ref="U324:X324" si="5">IF(SUMIF($F$22:$F$321, "介護職員", U22:U321)=0,"",SUMIF($F$22:$F$321, "介護職員", U22:U321))</f>
        <v/>
      </c>
      <c r="V324" s="273" t="str">
        <f t="shared" si="5"/>
        <v/>
      </c>
      <c r="W324" s="273" t="str">
        <f t="shared" si="5"/>
        <v/>
      </c>
      <c r="X324" s="273" t="str">
        <f t="shared" si="5"/>
        <v/>
      </c>
      <c r="Y324" s="274" t="str">
        <f>IF(SUMIF($F$22:$F$321, "介護職員", Y22:Y321)=0,"",SUMIF($F$22:$F$321, "介護職員", Y22:Y321))</f>
        <v/>
      </c>
      <c r="Z324" s="272" t="str">
        <f>IF(SUMIF($F$22:$F$321, "介護職員", Z22:Z321)=0,"",SUMIF($F$22:$F$321, "介護職員", Z22:Z321))</f>
        <v/>
      </c>
      <c r="AA324" s="273" t="str">
        <f>IF(SUMIF($F$22:$F$321, "介護職員", AA22:AA321)=0,"",SUMIF($F$22:$F$321, "介護職員", AA22:AA321))</f>
        <v/>
      </c>
      <c r="AB324" s="273" t="str">
        <f t="shared" ref="AB324:AE324" si="6">IF(SUMIF($F$22:$F$321, "介護職員", AB22:AB321)=0,"",SUMIF($F$22:$F$321, "介護職員", AB22:AB321))</f>
        <v/>
      </c>
      <c r="AC324" s="273" t="str">
        <f t="shared" si="6"/>
        <v/>
      </c>
      <c r="AD324" s="273" t="str">
        <f t="shared" si="6"/>
        <v/>
      </c>
      <c r="AE324" s="273" t="str">
        <f t="shared" si="6"/>
        <v/>
      </c>
      <c r="AF324" s="274" t="str">
        <f>IF(SUMIF($F$22:$F$321, "介護職員", AF22:AF321)=0,"",SUMIF($F$22:$F$321, "介護職員", AF22:AF321))</f>
        <v/>
      </c>
      <c r="AG324" s="272" t="str">
        <f>IF(SUMIF($F$22:$F$321, "介護職員", AG22:AG321)=0,"",SUMIF($F$22:$F$321, "介護職員", AG22:AG321))</f>
        <v/>
      </c>
      <c r="AH324" s="273" t="str">
        <f>IF(SUMIF($F$22:$F$321, "介護職員", AH22:AH321)=0,"",SUMIF($F$22:$F$321, "介護職員", AH22:AH321))</f>
        <v/>
      </c>
      <c r="AI324" s="273" t="str">
        <f t="shared" ref="AI324:AL324" si="7">IF(SUMIF($F$22:$F$321, "介護職員", AI22:AI321)=0,"",SUMIF($F$22:$F$321, "介護職員", AI22:AI321))</f>
        <v/>
      </c>
      <c r="AJ324" s="273" t="str">
        <f t="shared" si="7"/>
        <v/>
      </c>
      <c r="AK324" s="273" t="str">
        <f t="shared" si="7"/>
        <v/>
      </c>
      <c r="AL324" s="273" t="str">
        <f t="shared" si="7"/>
        <v/>
      </c>
      <c r="AM324" s="274" t="str">
        <f>IF(SUMIF($F$22:$F$321, "介護職員", AM22:AM321)=0,"",SUMIF($F$22:$F$321, "介護職員", AM22:AM321))</f>
        <v/>
      </c>
      <c r="AN324" s="272" t="str">
        <f>IF(SUMIF($F$22:$F$321, "介護職員", AN22:AN321)=0,"",SUMIF($F$22:$F$321, "介護職員", AN22:AN321))</f>
        <v/>
      </c>
      <c r="AO324" s="273" t="str">
        <f>IF(SUMIF($F$22:$F$321, "介護職員", AO22:AO321)=0,"",SUMIF($F$22:$F$321, "介護職員", AO22:AO321))</f>
        <v/>
      </c>
      <c r="AP324" s="273" t="str">
        <f t="shared" ref="AP324:AS324" si="8">IF(SUMIF($F$22:$F$321, "介護職員", AP22:AP321)=0,"",SUMIF($F$22:$F$321, "介護職員", AP22:AP321))</f>
        <v/>
      </c>
      <c r="AQ324" s="273" t="str">
        <f t="shared" si="8"/>
        <v/>
      </c>
      <c r="AR324" s="273" t="str">
        <f t="shared" si="8"/>
        <v/>
      </c>
      <c r="AS324" s="273" t="str">
        <f t="shared" si="8"/>
        <v/>
      </c>
      <c r="AT324" s="274" t="str">
        <f>IF(SUMIF($F$22:$F$321, "介護職員", AT22:AT321)=0,"",SUMIF($F$22:$F$321, "介護職員", AT22:AT321))</f>
        <v/>
      </c>
      <c r="AU324" s="272" t="str">
        <f>IF(SUMIF($F$22:$F$321, "介護職員", AU22:AU321)=0,"",SUMIF($F$22:$F$321, "介護職員", AU22:AU321))</f>
        <v/>
      </c>
      <c r="AV324" s="273" t="str">
        <f>IF(SUMIF($F$22:$F$321, "介護職員", AV22:AV321)=0,"",SUMIF($F$22:$F$321, "介護職員", AV22:AV321))</f>
        <v/>
      </c>
      <c r="AW324" s="274" t="str">
        <f>IF(SUMIF($F$22:$F$321, "介護職員", AW22:AW321)=0,"",SUMIF($F$22:$F$321, "介護職員", AW22:AW321))</f>
        <v/>
      </c>
      <c r="AX324" s="490" t="str">
        <f t="shared" ref="AX324" si="9">IF(SUMIF($F$22:$F$60, "介護職員", AX22:AX60)=0,"",SUMIF($F$22:$F$60, "介護職員", AX22:AX60))</f>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10">IF(T326&lt;&gt;"",IF(T325&gt;15,((T325-15)/5+1)*T326,T326),"")</f>
        <v/>
      </c>
      <c r="U327" s="276" t="str">
        <f t="shared" si="10"/>
        <v/>
      </c>
      <c r="V327" s="276" t="str">
        <f t="shared" si="10"/>
        <v/>
      </c>
      <c r="W327" s="276" t="str">
        <f t="shared" si="10"/>
        <v/>
      </c>
      <c r="X327" s="276" t="str">
        <f t="shared" si="10"/>
        <v/>
      </c>
      <c r="Y327" s="277" t="str">
        <f t="shared" si="10"/>
        <v/>
      </c>
      <c r="Z327" s="275" t="str">
        <f t="shared" si="10"/>
        <v/>
      </c>
      <c r="AA327" s="276" t="str">
        <f t="shared" si="10"/>
        <v/>
      </c>
      <c r="AB327" s="276" t="str">
        <f t="shared" si="10"/>
        <v/>
      </c>
      <c r="AC327" s="276" t="str">
        <f t="shared" si="10"/>
        <v/>
      </c>
      <c r="AD327" s="276" t="str">
        <f t="shared" si="10"/>
        <v/>
      </c>
      <c r="AE327" s="276" t="str">
        <f t="shared" si="10"/>
        <v/>
      </c>
      <c r="AF327" s="277" t="str">
        <f t="shared" si="10"/>
        <v/>
      </c>
      <c r="AG327" s="275" t="str">
        <f t="shared" si="10"/>
        <v/>
      </c>
      <c r="AH327" s="276" t="str">
        <f t="shared" si="10"/>
        <v/>
      </c>
      <c r="AI327" s="276" t="str">
        <f t="shared" si="10"/>
        <v/>
      </c>
      <c r="AJ327" s="276" t="str">
        <f t="shared" si="10"/>
        <v/>
      </c>
      <c r="AK327" s="276" t="str">
        <f t="shared" si="10"/>
        <v/>
      </c>
      <c r="AL327" s="276" t="str">
        <f t="shared" si="10"/>
        <v/>
      </c>
      <c r="AM327" s="277" t="str">
        <f t="shared" si="10"/>
        <v/>
      </c>
      <c r="AN327" s="275" t="str">
        <f t="shared" si="10"/>
        <v/>
      </c>
      <c r="AO327" s="276" t="str">
        <f t="shared" si="10"/>
        <v/>
      </c>
      <c r="AP327" s="276" t="str">
        <f t="shared" si="10"/>
        <v/>
      </c>
      <c r="AQ327" s="276" t="str">
        <f t="shared" si="10"/>
        <v/>
      </c>
      <c r="AR327" s="276" t="str">
        <f t="shared" si="10"/>
        <v/>
      </c>
      <c r="AS327" s="276" t="str">
        <f t="shared" si="10"/>
        <v/>
      </c>
      <c r="AT327" s="277" t="str">
        <f t="shared" si="10"/>
        <v/>
      </c>
      <c r="AU327" s="272" t="str">
        <f t="shared" si="10"/>
        <v/>
      </c>
      <c r="AV327" s="273" t="str">
        <f t="shared" si="10"/>
        <v/>
      </c>
      <c r="AW327" s="274" t="str">
        <f t="shared" si="10"/>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IF($L328="","",IF(COUNTIFS($F$22:$F$321,$L328,S$22:S$321,"&gt;0")=0,"",COUNTIFS($F$22:$F$321,$L328,S$22:S$321,"&gt;0")))</f>
        <v/>
      </c>
      <c r="T328" s="255" t="str">
        <f>IF($L328="","",IF(COUNTIFS($F$22:$F$321,$L328,T$22:T$321,"&gt;0")=0,"",COUNTIFS($F$22:$F$321,$L328,T$22:T$321,"&gt;0")))</f>
        <v/>
      </c>
      <c r="U328" s="255" t="str">
        <f t="shared" ref="U328:X329" si="11">IF($L328="","",IF(COUNTIFS($F$22:$F$321,$L328,U$22:U$321,"&gt;0")=0,"",COUNTIFS($F$22:$F$321,$L328,U$22:U$321,"&gt;0")))</f>
        <v/>
      </c>
      <c r="V328" s="255" t="str">
        <f t="shared" si="11"/>
        <v/>
      </c>
      <c r="W328" s="255" t="str">
        <f t="shared" si="11"/>
        <v/>
      </c>
      <c r="X328" s="255" t="str">
        <f t="shared" si="11"/>
        <v/>
      </c>
      <c r="Y328" s="256" t="str">
        <f t="shared" ref="Y328:AA329" si="12">IF($L328="","",IF(COUNTIFS($F$22:$F$321,$L328,Y$22:Y$321,"&gt;0")=0,"",COUNTIFS($F$22:$F$321,$L328,Y$22:Y$321,"&gt;0")))</f>
        <v/>
      </c>
      <c r="Z328" s="254" t="str">
        <f t="shared" si="12"/>
        <v/>
      </c>
      <c r="AA328" s="255" t="str">
        <f t="shared" si="12"/>
        <v/>
      </c>
      <c r="AB328" s="255" t="str">
        <f t="shared" ref="AB328:AE329" si="13">IF($L328="","",IF(COUNTIFS($F$22:$F$321,$L328,AB$22:AB$321,"&gt;0")=0,"",COUNTIFS($F$22:$F$321,$L328,AB$22:AB$321,"&gt;0")))</f>
        <v/>
      </c>
      <c r="AC328" s="255" t="str">
        <f t="shared" si="13"/>
        <v/>
      </c>
      <c r="AD328" s="255" t="str">
        <f t="shared" si="13"/>
        <v/>
      </c>
      <c r="AE328" s="255" t="str">
        <f t="shared" si="13"/>
        <v/>
      </c>
      <c r="AF328" s="256" t="str">
        <f t="shared" ref="AF328:AH329" si="14">IF($L328="","",IF(COUNTIFS($F$22:$F$321,$L328,AF$22:AF$321,"&gt;0")=0,"",COUNTIFS($F$22:$F$321,$L328,AF$22:AF$321,"&gt;0")))</f>
        <v/>
      </c>
      <c r="AG328" s="254" t="str">
        <f t="shared" si="14"/>
        <v/>
      </c>
      <c r="AH328" s="255" t="str">
        <f t="shared" si="14"/>
        <v/>
      </c>
      <c r="AI328" s="255" t="str">
        <f t="shared" ref="AI328:AS332" si="15">IF($L328="","",IF(COUNTIFS($F$22:$F$321,$L328,AI$22:AI$321,"&gt;0")=0,"",COUNTIFS($F$22:$F$321,$L328,AI$22:AI$321,"&gt;0")))</f>
        <v/>
      </c>
      <c r="AJ328" s="255" t="str">
        <f t="shared" si="15"/>
        <v/>
      </c>
      <c r="AK328" s="255" t="str">
        <f t="shared" si="15"/>
        <v/>
      </c>
      <c r="AL328" s="255" t="str">
        <f t="shared" si="15"/>
        <v/>
      </c>
      <c r="AM328" s="256" t="str">
        <f t="shared" ref="AM328:AO329" si="16">IF($L328="","",IF(COUNTIFS($F$22:$F$321,$L328,AM$22:AM$321,"&gt;0")=0,"",COUNTIFS($F$22:$F$321,$L328,AM$22:AM$321,"&gt;0")))</f>
        <v/>
      </c>
      <c r="AN328" s="254" t="str">
        <f t="shared" si="16"/>
        <v/>
      </c>
      <c r="AO328" s="255" t="str">
        <f t="shared" si="16"/>
        <v/>
      </c>
      <c r="AP328" s="255" t="str">
        <f t="shared" ref="AP328:AS329" si="17">IF($L328="","",IF(COUNTIFS($F$22:$F$321,$L328,AP$22:AP$321,"&gt;0")=0,"",COUNTIFS($F$22:$F$321,$L328,AP$22:AP$321,"&gt;0")))</f>
        <v/>
      </c>
      <c r="AQ328" s="255" t="str">
        <f t="shared" si="17"/>
        <v/>
      </c>
      <c r="AR328" s="255" t="str">
        <f t="shared" si="17"/>
        <v/>
      </c>
      <c r="AS328" s="255" t="str">
        <f t="shared" si="17"/>
        <v/>
      </c>
      <c r="AT328" s="256" t="str">
        <f t="shared" ref="AT328:AW329" si="18">IF($L328="","",IF(COUNTIFS($F$22:$F$321,$L328,AT$22:AT$321,"&gt;0")=0,"",COUNTIFS($F$22:$F$321,$L328,AT$22:AT$321,"&gt;0")))</f>
        <v/>
      </c>
      <c r="AU328" s="254" t="str">
        <f t="shared" si="18"/>
        <v/>
      </c>
      <c r="AV328" s="255" t="str">
        <f t="shared" si="18"/>
        <v/>
      </c>
      <c r="AW328" s="256" t="str">
        <f t="shared" si="18"/>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IF($L329="","",IF(COUNTIFS($F$22:$F$321,$L329,S$22:S$321,"&gt;0")=0,"",COUNTIFS($F$22:$F$321,$L329,S$22:S$321,"&gt;0")))</f>
        <v/>
      </c>
      <c r="T329" s="246" t="str">
        <f>IF($L329="","",IF(COUNTIFS($F$22:$F$321,$L329,T$22:T$321,"&gt;0")=0,"",COUNTIFS($F$22:$F$321,$L329,T$22:T$321,"&gt;0")))</f>
        <v/>
      </c>
      <c r="U329" s="246" t="str">
        <f t="shared" si="11"/>
        <v/>
      </c>
      <c r="V329" s="246" t="str">
        <f t="shared" si="11"/>
        <v/>
      </c>
      <c r="W329" s="246" t="str">
        <f t="shared" si="11"/>
        <v/>
      </c>
      <c r="X329" s="246" t="str">
        <f t="shared" si="11"/>
        <v/>
      </c>
      <c r="Y329" s="247" t="str">
        <f t="shared" si="12"/>
        <v/>
      </c>
      <c r="Z329" s="258" t="str">
        <f t="shared" si="12"/>
        <v/>
      </c>
      <c r="AA329" s="246" t="str">
        <f t="shared" si="12"/>
        <v/>
      </c>
      <c r="AB329" s="246" t="str">
        <f t="shared" si="13"/>
        <v/>
      </c>
      <c r="AC329" s="246" t="str">
        <f t="shared" si="13"/>
        <v/>
      </c>
      <c r="AD329" s="246" t="str">
        <f t="shared" si="13"/>
        <v/>
      </c>
      <c r="AE329" s="246" t="str">
        <f t="shared" si="13"/>
        <v/>
      </c>
      <c r="AF329" s="247" t="str">
        <f t="shared" si="14"/>
        <v/>
      </c>
      <c r="AG329" s="245" t="str">
        <f t="shared" si="14"/>
        <v/>
      </c>
      <c r="AH329" s="246" t="str">
        <f t="shared" si="14"/>
        <v/>
      </c>
      <c r="AI329" s="246" t="str">
        <f t="shared" si="15"/>
        <v/>
      </c>
      <c r="AJ329" s="246" t="str">
        <f t="shared" si="15"/>
        <v/>
      </c>
      <c r="AK329" s="246" t="str">
        <f t="shared" si="15"/>
        <v/>
      </c>
      <c r="AL329" s="246" t="str">
        <f t="shared" si="15"/>
        <v/>
      </c>
      <c r="AM329" s="247" t="str">
        <f t="shared" si="16"/>
        <v/>
      </c>
      <c r="AN329" s="245" t="str">
        <f t="shared" si="16"/>
        <v/>
      </c>
      <c r="AO329" s="246" t="str">
        <f t="shared" si="16"/>
        <v/>
      </c>
      <c r="AP329" s="246" t="str">
        <f t="shared" si="17"/>
        <v/>
      </c>
      <c r="AQ329" s="246" t="str">
        <f t="shared" si="17"/>
        <v/>
      </c>
      <c r="AR329" s="246" t="str">
        <f t="shared" si="17"/>
        <v/>
      </c>
      <c r="AS329" s="246" t="str">
        <f t="shared" si="17"/>
        <v/>
      </c>
      <c r="AT329" s="247" t="str">
        <f t="shared" si="18"/>
        <v/>
      </c>
      <c r="AU329" s="245" t="str">
        <f t="shared" si="18"/>
        <v/>
      </c>
      <c r="AV329" s="246" t="str">
        <f t="shared" si="18"/>
        <v/>
      </c>
      <c r="AW329" s="247" t="str">
        <f t="shared" si="18"/>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ref="S330:AI332" si="19">IF($L330="","",IF(COUNTIFS($F$22:$F$321,$L330,S$22:S$321,"&gt;0")=0,"",COUNTIFS($F$22:$F$321,$L330,S$22:S$321,"&gt;0")))</f>
        <v/>
      </c>
      <c r="T330" s="246" t="str">
        <f t="shared" si="19"/>
        <v/>
      </c>
      <c r="U330" s="246" t="str">
        <f t="shared" si="19"/>
        <v/>
      </c>
      <c r="V330" s="246" t="str">
        <f t="shared" si="19"/>
        <v/>
      </c>
      <c r="W330" s="246" t="str">
        <f t="shared" si="19"/>
        <v/>
      </c>
      <c r="X330" s="246" t="str">
        <f t="shared" si="19"/>
        <v/>
      </c>
      <c r="Y330" s="247" t="str">
        <f t="shared" si="19"/>
        <v/>
      </c>
      <c r="Z330" s="258" t="str">
        <f t="shared" si="19"/>
        <v/>
      </c>
      <c r="AA330" s="246" t="str">
        <f t="shared" si="19"/>
        <v/>
      </c>
      <c r="AB330" s="246" t="str">
        <f t="shared" si="19"/>
        <v/>
      </c>
      <c r="AC330" s="246" t="str">
        <f t="shared" si="19"/>
        <v/>
      </c>
      <c r="AD330" s="246" t="str">
        <f t="shared" si="19"/>
        <v/>
      </c>
      <c r="AE330" s="246" t="str">
        <f t="shared" si="19"/>
        <v/>
      </c>
      <c r="AF330" s="247" t="str">
        <f t="shared" si="19"/>
        <v/>
      </c>
      <c r="AG330" s="245" t="str">
        <f t="shared" si="19"/>
        <v/>
      </c>
      <c r="AH330" s="246" t="str">
        <f t="shared" si="19"/>
        <v/>
      </c>
      <c r="AI330" s="246" t="str">
        <f t="shared" si="19"/>
        <v/>
      </c>
      <c r="AJ330" s="246" t="str">
        <f t="shared" si="15"/>
        <v/>
      </c>
      <c r="AK330" s="246" t="str">
        <f t="shared" si="15"/>
        <v/>
      </c>
      <c r="AL330" s="246" t="str">
        <f t="shared" si="15"/>
        <v/>
      </c>
      <c r="AM330" s="247" t="str">
        <f t="shared" si="15"/>
        <v/>
      </c>
      <c r="AN330" s="245" t="str">
        <f t="shared" si="15"/>
        <v/>
      </c>
      <c r="AO330" s="246" t="str">
        <f t="shared" si="15"/>
        <v/>
      </c>
      <c r="AP330" s="246" t="str">
        <f t="shared" si="15"/>
        <v/>
      </c>
      <c r="AQ330" s="246" t="str">
        <f t="shared" si="15"/>
        <v/>
      </c>
      <c r="AR330" s="246" t="str">
        <f t="shared" si="15"/>
        <v/>
      </c>
      <c r="AS330" s="246" t="str">
        <f t="shared" si="15"/>
        <v/>
      </c>
      <c r="AT330" s="247" t="str">
        <f t="shared" ref="AT330:AW331" si="20">IF($L330="","",IF(COUNTIFS($F$22:$F$321,$L330,AT$22:AT$321,"&gt;0")=0,"",COUNTIFS($F$22:$F$321,$L330,AT$22:AT$321,"&gt;0")))</f>
        <v/>
      </c>
      <c r="AU330" s="245" t="str">
        <f t="shared" si="20"/>
        <v/>
      </c>
      <c r="AV330" s="246" t="str">
        <f t="shared" si="20"/>
        <v/>
      </c>
      <c r="AW330" s="247" t="str">
        <f t="shared" si="20"/>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19"/>
        <v/>
      </c>
      <c r="T331" s="246" t="str">
        <f t="shared" si="19"/>
        <v/>
      </c>
      <c r="U331" s="246" t="str">
        <f t="shared" si="19"/>
        <v/>
      </c>
      <c r="V331" s="246" t="str">
        <f t="shared" si="19"/>
        <v/>
      </c>
      <c r="W331" s="246" t="str">
        <f t="shared" si="19"/>
        <v/>
      </c>
      <c r="X331" s="246" t="str">
        <f t="shared" si="19"/>
        <v/>
      </c>
      <c r="Y331" s="247" t="str">
        <f t="shared" si="19"/>
        <v/>
      </c>
      <c r="Z331" s="258" t="str">
        <f t="shared" si="19"/>
        <v/>
      </c>
      <c r="AA331" s="246" t="str">
        <f t="shared" si="19"/>
        <v/>
      </c>
      <c r="AB331" s="246" t="str">
        <f t="shared" si="19"/>
        <v/>
      </c>
      <c r="AC331" s="246" t="str">
        <f t="shared" si="19"/>
        <v/>
      </c>
      <c r="AD331" s="246" t="str">
        <f t="shared" si="19"/>
        <v/>
      </c>
      <c r="AE331" s="246" t="str">
        <f t="shared" si="19"/>
        <v/>
      </c>
      <c r="AF331" s="247" t="str">
        <f t="shared" si="19"/>
        <v/>
      </c>
      <c r="AG331" s="245" t="str">
        <f t="shared" si="19"/>
        <v/>
      </c>
      <c r="AH331" s="246" t="str">
        <f t="shared" si="19"/>
        <v/>
      </c>
      <c r="AI331" s="246" t="str">
        <f t="shared" si="19"/>
        <v/>
      </c>
      <c r="AJ331" s="246" t="str">
        <f t="shared" si="15"/>
        <v/>
      </c>
      <c r="AK331" s="246" t="str">
        <f t="shared" si="15"/>
        <v/>
      </c>
      <c r="AL331" s="246" t="str">
        <f t="shared" si="15"/>
        <v/>
      </c>
      <c r="AM331" s="247" t="str">
        <f t="shared" si="15"/>
        <v/>
      </c>
      <c r="AN331" s="245" t="str">
        <f t="shared" si="15"/>
        <v/>
      </c>
      <c r="AO331" s="246" t="str">
        <f t="shared" si="15"/>
        <v/>
      </c>
      <c r="AP331" s="246" t="str">
        <f t="shared" si="15"/>
        <v/>
      </c>
      <c r="AQ331" s="246" t="str">
        <f t="shared" si="15"/>
        <v/>
      </c>
      <c r="AR331" s="246" t="str">
        <f t="shared" si="15"/>
        <v/>
      </c>
      <c r="AS331" s="246" t="str">
        <f t="shared" si="15"/>
        <v/>
      </c>
      <c r="AT331" s="247" t="str">
        <f t="shared" si="20"/>
        <v/>
      </c>
      <c r="AU331" s="245" t="str">
        <f t="shared" si="20"/>
        <v/>
      </c>
      <c r="AV331" s="246" t="str">
        <f t="shared" si="20"/>
        <v/>
      </c>
      <c r="AW331" s="247" t="str">
        <f t="shared" si="20"/>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IF($L332="","",IF(COUNTIFS($F$22:$F$321,$L332,S$22:S$321,"&gt;0")=0,"",COUNTIFS($F$22:$F$321,$L332,S$22:S$321,"&gt;0")))</f>
        <v/>
      </c>
      <c r="T332" s="260" t="str">
        <f>IF($L332="","",IF(COUNTIFS($F$22:$F$321,$L332,T$22:T$321,"&gt;0")=0,"",COUNTIFS($F$22:$F$321,$L332,T$22:T$321,"&gt;0")))</f>
        <v/>
      </c>
      <c r="U332" s="260" t="str">
        <f t="shared" si="19"/>
        <v/>
      </c>
      <c r="V332" s="260" t="str">
        <f t="shared" si="19"/>
        <v/>
      </c>
      <c r="W332" s="260" t="str">
        <f t="shared" si="19"/>
        <v/>
      </c>
      <c r="X332" s="260" t="str">
        <f t="shared" si="19"/>
        <v/>
      </c>
      <c r="Y332" s="261" t="str">
        <f>IF($L332="","",IF(COUNTIFS($F$22:$F$321,$L332,Y$22:Y$321,"&gt;0")=0,"",COUNTIFS($F$22:$F$321,$L332,Y$22:Y$321,"&gt;0")))</f>
        <v/>
      </c>
      <c r="Z332" s="259" t="str">
        <f>IF($L332="","",IF(COUNTIFS($F$22:$F$321,$L332,Z$22:Z$321,"&gt;0")=0,"",COUNTIFS($F$22:$F$321,$L332,Z$22:Z$321,"&gt;0")))</f>
        <v/>
      </c>
      <c r="AA332" s="260" t="str">
        <f>IF($L332="","",IF(COUNTIFS($F$22:$F$321,$L332,AA$22:AA$321,"&gt;0")=0,"",COUNTIFS($F$22:$F$321,$L332,AA$22:AA$321,"&gt;0")))</f>
        <v/>
      </c>
      <c r="AB332" s="260" t="str">
        <f t="shared" si="19"/>
        <v/>
      </c>
      <c r="AC332" s="260" t="str">
        <f t="shared" si="19"/>
        <v/>
      </c>
      <c r="AD332" s="260" t="str">
        <f t="shared" si="19"/>
        <v/>
      </c>
      <c r="AE332" s="260" t="str">
        <f t="shared" si="19"/>
        <v/>
      </c>
      <c r="AF332" s="261" t="str">
        <f>IF($L332="","",IF(COUNTIFS($F$22:$F$321,$L332,AF$22:AF$321,"&gt;0")=0,"",COUNTIFS($F$22:$F$321,$L332,AF$22:AF$321,"&gt;0")))</f>
        <v/>
      </c>
      <c r="AG332" s="259" t="str">
        <f>IF($L332="","",IF(COUNTIFS($F$22:$F$321,$L332,AG$22:AG$321,"&gt;0")=0,"",COUNTIFS($F$22:$F$321,$L332,AG$22:AG$321,"&gt;0")))</f>
        <v/>
      </c>
      <c r="AH332" s="260" t="str">
        <f>IF($L332="","",IF(COUNTIFS($F$22:$F$321,$L332,AH$22:AH$321,"&gt;0")=0,"",COUNTIFS($F$22:$F$321,$L332,AH$22:AH$321,"&gt;0")))</f>
        <v/>
      </c>
      <c r="AI332" s="260" t="str">
        <f t="shared" si="19"/>
        <v/>
      </c>
      <c r="AJ332" s="260" t="str">
        <f t="shared" si="15"/>
        <v/>
      </c>
      <c r="AK332" s="260" t="str">
        <f t="shared" si="15"/>
        <v/>
      </c>
      <c r="AL332" s="260" t="str">
        <f t="shared" si="15"/>
        <v/>
      </c>
      <c r="AM332" s="261" t="str">
        <f>IF($L332="","",IF(COUNTIFS($F$22:$F$321,$L332,AM$22:AM$321,"&gt;0")=0,"",COUNTIFS($F$22:$F$321,$L332,AM$22:AM$321,"&gt;0")))</f>
        <v/>
      </c>
      <c r="AN332" s="259" t="str">
        <f>IF($L332="","",IF(COUNTIFS($F$22:$F$321,$L332,AN$22:AN$321,"&gt;0")=0,"",COUNTIFS($F$22:$F$321,$L332,AN$22:AN$321,"&gt;0")))</f>
        <v/>
      </c>
      <c r="AO332" s="260" t="str">
        <f>IF($L332="","",IF(COUNTIFS($F$22:$F$321,$L332,AO$22:AO$321,"&gt;0")=0,"",COUNTIFS($F$22:$F$321,$L332,AO$22:AO$321,"&gt;0")))</f>
        <v/>
      </c>
      <c r="AP332" s="260" t="str">
        <f t="shared" si="15"/>
        <v/>
      </c>
      <c r="AQ332" s="260" t="str">
        <f t="shared" si="15"/>
        <v/>
      </c>
      <c r="AR332" s="260" t="str">
        <f t="shared" si="15"/>
        <v/>
      </c>
      <c r="AS332" s="260" t="str">
        <f t="shared" si="15"/>
        <v/>
      </c>
      <c r="AT332" s="261" t="str">
        <f>IF($L332="","",IF(COUNTIFS($F$22:$F$321,$L332,AT$22:AT$321,"&gt;0")=0,"",COUNTIFS($F$22:$F$321,$L332,AT$22:AT$321,"&gt;0")))</f>
        <v/>
      </c>
      <c r="AU332" s="259" t="str">
        <f>IF($L332="","",IF(COUNTIFS($F$22:$F$321,$L332,AU$22:AU$321,"&gt;0")=0,"",COUNTIFS($F$22:$F$321,$L332,AU$22:AU$321,"&gt;0")))</f>
        <v/>
      </c>
      <c r="AV332" s="260" t="str">
        <f>IF($L332="","",IF(COUNTIFS($F$22:$F$321,$L332,AV$22:AV$321,"&gt;0")=0,"",COUNTIFS($F$22:$F$321,$L332,AV$22:AV$321,"&gt;0")))</f>
        <v/>
      </c>
      <c r="AW332" s="261" t="str">
        <f>IF($L332="","",IF(COUNTIFS($F$22:$F$321,$L332,AW$22:AW$321,"&gt;0")=0,"",COUNTIFS($F$22:$F$321,$L332,AW$22:AW$321,"&gt;0")))</f>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35"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topLeftCell="A4" zoomScale="75" zoomScaleNormal="75"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ColWidth="9"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212</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4</v>
      </c>
      <c r="AA2" s="331"/>
      <c r="AB2" s="129" t="s">
        <v>65</v>
      </c>
      <c r="AC2" s="658">
        <f>IF(Z2=0,"",YEAR(DATE(2018+Z2,1,1)))</f>
        <v>2022</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6</v>
      </c>
      <c r="T20" s="177">
        <f>WEEKDAY(DATE($AC$2,$AG$2,2))</f>
        <v>7</v>
      </c>
      <c r="U20" s="177">
        <f>WEEKDAY(DATE($AC$2,$AG$2,3))</f>
        <v>1</v>
      </c>
      <c r="V20" s="177">
        <f>WEEKDAY(DATE($AC$2,$AG$2,4))</f>
        <v>2</v>
      </c>
      <c r="W20" s="177">
        <f>WEEKDAY(DATE($AC$2,$AG$2,5))</f>
        <v>3</v>
      </c>
      <c r="X20" s="177">
        <f>WEEKDAY(DATE($AC$2,$AG$2,6))</f>
        <v>4</v>
      </c>
      <c r="Y20" s="178">
        <f>WEEKDAY(DATE($AC$2,$AG$2,7))</f>
        <v>5</v>
      </c>
      <c r="Z20" s="176">
        <f>WEEKDAY(DATE($AC$2,$AG$2,8))</f>
        <v>6</v>
      </c>
      <c r="AA20" s="177">
        <f>WEEKDAY(DATE($AC$2,$AG$2,9))</f>
        <v>7</v>
      </c>
      <c r="AB20" s="177">
        <f>WEEKDAY(DATE($AC$2,$AG$2,10))</f>
        <v>1</v>
      </c>
      <c r="AC20" s="177">
        <f>WEEKDAY(DATE($AC$2,$AG$2,11))</f>
        <v>2</v>
      </c>
      <c r="AD20" s="177">
        <f>WEEKDAY(DATE($AC$2,$AG$2,12))</f>
        <v>3</v>
      </c>
      <c r="AE20" s="177">
        <f>WEEKDAY(DATE($AC$2,$AG$2,13))</f>
        <v>4</v>
      </c>
      <c r="AF20" s="178">
        <f>WEEKDAY(DATE($AC$2,$AG$2,14))</f>
        <v>5</v>
      </c>
      <c r="AG20" s="176">
        <f>WEEKDAY(DATE($AC$2,$AG$2,15))</f>
        <v>6</v>
      </c>
      <c r="AH20" s="177">
        <f>WEEKDAY(DATE($AC$2,$AG$2,16))</f>
        <v>7</v>
      </c>
      <c r="AI20" s="177">
        <f>WEEKDAY(DATE($AC$2,$AG$2,17))</f>
        <v>1</v>
      </c>
      <c r="AJ20" s="177">
        <f>WEEKDAY(DATE($AC$2,$AG$2,18))</f>
        <v>2</v>
      </c>
      <c r="AK20" s="177">
        <f>WEEKDAY(DATE($AC$2,$AG$2,19))</f>
        <v>3</v>
      </c>
      <c r="AL20" s="177">
        <f>WEEKDAY(DATE($AC$2,$AG$2,20))</f>
        <v>4</v>
      </c>
      <c r="AM20" s="178">
        <f>WEEKDAY(DATE($AC$2,$AG$2,21))</f>
        <v>5</v>
      </c>
      <c r="AN20" s="176">
        <f>WEEKDAY(DATE($AC$2,$AG$2,22))</f>
        <v>6</v>
      </c>
      <c r="AO20" s="177">
        <f>WEEKDAY(DATE($AC$2,$AG$2,23))</f>
        <v>7</v>
      </c>
      <c r="AP20" s="177">
        <f>WEEKDAY(DATE($AC$2,$AG$2,24))</f>
        <v>1</v>
      </c>
      <c r="AQ20" s="177">
        <f>WEEKDAY(DATE($AC$2,$AG$2,25))</f>
        <v>2</v>
      </c>
      <c r="AR20" s="177">
        <f>WEEKDAY(DATE($AC$2,$AG$2,26))</f>
        <v>3</v>
      </c>
      <c r="AS20" s="177">
        <f>WEEKDAY(DATE($AC$2,$AG$2,27))</f>
        <v>4</v>
      </c>
      <c r="AT20" s="178">
        <f>WEEKDAY(DATE($AC$2,$AG$2,28))</f>
        <v>5</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金</v>
      </c>
      <c r="T21" s="185" t="str">
        <f t="shared" ref="T21:AT21" si="0">IF(T20=1,"日",IF(T20=2,"月",IF(T20=3,"火",IF(T20=4,"水",IF(T20=5,"木",IF(T20=6,"金","土"))))))</f>
        <v>土</v>
      </c>
      <c r="U21" s="185" t="str">
        <f t="shared" si="0"/>
        <v>日</v>
      </c>
      <c r="V21" s="185" t="str">
        <f t="shared" si="0"/>
        <v>月</v>
      </c>
      <c r="W21" s="185" t="str">
        <f t="shared" si="0"/>
        <v>火</v>
      </c>
      <c r="X21" s="185" t="str">
        <f t="shared" si="0"/>
        <v>水</v>
      </c>
      <c r="Y21" s="186" t="str">
        <f t="shared" si="0"/>
        <v>木</v>
      </c>
      <c r="Z21" s="184" t="str">
        <f>IF(Z20=1,"日",IF(Z20=2,"月",IF(Z20=3,"火",IF(Z20=4,"水",IF(Z20=5,"木",IF(Z20=6,"金","土"))))))</f>
        <v>金</v>
      </c>
      <c r="AA21" s="185" t="str">
        <f t="shared" si="0"/>
        <v>土</v>
      </c>
      <c r="AB21" s="185" t="str">
        <f t="shared" si="0"/>
        <v>日</v>
      </c>
      <c r="AC21" s="185" t="str">
        <f t="shared" si="0"/>
        <v>月</v>
      </c>
      <c r="AD21" s="185" t="str">
        <f t="shared" si="0"/>
        <v>火</v>
      </c>
      <c r="AE21" s="185" t="str">
        <f t="shared" si="0"/>
        <v>水</v>
      </c>
      <c r="AF21" s="186" t="str">
        <f t="shared" si="0"/>
        <v>木</v>
      </c>
      <c r="AG21" s="184" t="str">
        <f>IF(AG20=1,"日",IF(AG20=2,"月",IF(AG20=3,"火",IF(AG20=4,"水",IF(AG20=5,"木",IF(AG20=6,"金","土"))))))</f>
        <v>金</v>
      </c>
      <c r="AH21" s="185" t="str">
        <f t="shared" si="0"/>
        <v>土</v>
      </c>
      <c r="AI21" s="185" t="str">
        <f t="shared" si="0"/>
        <v>日</v>
      </c>
      <c r="AJ21" s="185" t="str">
        <f t="shared" si="0"/>
        <v>月</v>
      </c>
      <c r="AK21" s="185" t="str">
        <f t="shared" si="0"/>
        <v>火</v>
      </c>
      <c r="AL21" s="185" t="str">
        <f t="shared" si="0"/>
        <v>水</v>
      </c>
      <c r="AM21" s="186" t="str">
        <f t="shared" si="0"/>
        <v>木</v>
      </c>
      <c r="AN21" s="184" t="str">
        <f>IF(AN20=1,"日",IF(AN20=2,"月",IF(AN20=3,"火",IF(AN20=4,"水",IF(AN20=5,"木",IF(AN20=6,"金","土"))))))</f>
        <v>金</v>
      </c>
      <c r="AO21" s="185" t="str">
        <f t="shared" si="0"/>
        <v>土</v>
      </c>
      <c r="AP21" s="185" t="str">
        <f t="shared" si="0"/>
        <v>日</v>
      </c>
      <c r="AQ21" s="185" t="str">
        <f t="shared" si="0"/>
        <v>月</v>
      </c>
      <c r="AR21" s="185" t="str">
        <f t="shared" si="0"/>
        <v>火</v>
      </c>
      <c r="AS21" s="185" t="str">
        <f t="shared" si="0"/>
        <v>水</v>
      </c>
      <c r="AT21" s="186" t="str">
        <f t="shared" si="0"/>
        <v>木</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213</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213</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213</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213</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213</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213</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213</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213</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213</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213</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213</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2025-07-10T02:22:43Z</dcterms:created>
  <dcterms:modified xsi:type="dcterms:W3CDTF">2026-01-06T05:58:54Z</dcterms:modified>
</cp:coreProperties>
</file>