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決算統計\財政状況資料集【H22～】\R5財政状況資料集\1回目（R7.3.3依頼）\⑦県確認事項・再提出\"/>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<sst xmlns="http://schemas.openxmlformats.org/spreadsheetml/2006/main" count="1063" uniqueCount="571">
  <si>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</si>
  <si>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</si>
  <si>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</si>
  <si>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</si>
  <si>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</si>
  <si>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</si>
  <si>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</si>
  <si>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</si>
  <si>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</si>
  <si>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</si>
  <si>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</si>
  <si>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</si>
  <si>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</si>
  <si>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</si>
  <si>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</si>
  <si>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</si>
  <si>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</si>
  <si>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</si>
  <si>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</si>
  <si>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</si>
  <si>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</si>
  <si>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</si>
  <si>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</si>
  <si>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</si>
  <si>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</si>
  <si>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</si>
  <si>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</si>
  <si>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</si>
  <si>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</si>
  <si>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</si>
  <si>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</si>
  <si>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</si>
  <si>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</si>
  <si>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</si>
  <si>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</si>
  <si>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</si>
  <si>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</si>
  <si>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</si>
  <si>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</si>
  <si>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</si>
  <si>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</si>
  <si>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</si>
  <si>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</si>
  <si>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</si>
  <si>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</si>
  <si>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</si>
  <si>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</si>
  <si>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</si>
  <si>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</si>
  <si>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</si>
  <si>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</si>
  <si>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</si>
  <si>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</si>
  <si>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</si>
  <si>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</si>
  <si>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</si>
  <si>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</si>
  <si>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</si>
  <si>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</si>
  <si>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</si>
  <si>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</si>
  <si>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</si>
  <si>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</si>
  <si>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</si>
  <si>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</si>
  <si>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</si>
  <si>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</si>
  <si>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</si>
  <si>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</si>
  <si>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</si>
  <si>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</si>
  <si>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</si>
  <si>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</si>
  <si>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</si>
  <si>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</si>
  <si>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</si>
  <si>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</si>
  <si>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</si>
  <si>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</si>
  <si>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</si>
  <si>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</si>
  <si>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</si>
  <si>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</si>
  <si>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</si>
  <si>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</si>
  <si>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</si>
  <si>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</si>
  <si>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</si>
  <si>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</si>
  <si>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</si>
  <si>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</si>
  <si>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</si>
  <si>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</si>
  <si>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</si>
  <si>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</si>
  <si>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</si>
  <si>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</si>
  <si>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</si>
  <si>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</si>
  <si>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</si>
  <si>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</si>
  <si>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</si>
  <si>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</si>
  <si>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</si>
  <si>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</si>
  <si>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</si>
  <si>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</si>
  <si>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</si>
  <si>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</si>
  <si>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</si>
  <si>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</si>
  <si>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</si>
  <si>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</si>
  <si>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</si>
  <si>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</si>
  <si>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</si>
  <si>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</si>
  <si>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</si>
  <si>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</si>
  <si>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</si>
  <si>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</si>
  <si>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</si>
  <si>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</si>
  <si>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</si>
  <si>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</si>
  <si>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</si>
  <si>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</si>
  <si>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</si>
  <si>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</si>
  <si>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</si>
  <si>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</si>
  <si>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</si>
  <si>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</si>
  <si>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</si>
  <si>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</si>
  <si>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</si>
  <si>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</si>
  <si>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</si>
  <si>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</si>
  <si>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</si>
  <si>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</si>
  <si>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</si>
  <si>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</si>
  <si>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</si>
  <si>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</si>
  <si>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</si>
  <si>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</si>
  <si>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</si>
  <si>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</si>
  <si>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</si>
  <si>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</si>
  <si>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</si>
  <si>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</si>
  <si>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</si>
  <si>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</si>
  <si>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</si>
  <si>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</si>
  <si>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</si>
  <si>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</si>
  <si>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</si>
  <si>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</si>
  <si>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</si>
  <si>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</si>
  <si>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</si>
  <si>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</si>
  <si>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</si>
  <si>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</si>
  <si>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</si>
  <si>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</si>
  <si>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</si>
  <si>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</si>
  <si>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</si>
  <si>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</si>
  <si>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</si>
  <si>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</si>
  <si>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</si>
  <si>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</si>
  <si>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</si>
  <si>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</si>
  <si>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</si>
  <si>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</si>
  <si>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</si>
  <si>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</si>
  <si>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</si>
  <si>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</si>
  <si>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</si>
  <si>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</si>
  <si>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</si>
  <si>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</si>
  <si>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</si>
  <si>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</si>
  <si>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</si>
  <si>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</si>
  <si>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</si>
  <si>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</si>
  <si>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</si>
  <si>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</si>
  <si>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</si>
  <si>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</si>
  <si>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</si>
  <si>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</si>
  <si>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</si>
  <si>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</si>
  <si>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静岡県三島市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</si>
  <si>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</si>
  <si>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</si>
  <si>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</si>
  <si>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</si>
  <si>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</si>
  <si>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</si>
  <si>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</si>
  <si>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</si>
  <si>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</si>
  <si>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</si>
  <si>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</si>
  <si>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</si>
  <si>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</si>
  <si>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</si>
  <si>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</si>
  <si>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</si>
  <si>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</si>
  <si>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</si>
  <si>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</si>
  <si>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</si>
  <si>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</si>
  <si>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</si>
  <si>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</si>
  <si>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</si>
  <si>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</si>
  <si>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</si>
  <si>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</si>
  <si>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</si>
  <si>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</si>
  <si>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</si>
  <si>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</si>
  <si>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</si>
  <si>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</si>
  <si>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</si>
  <si>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</si>
  <si>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</si>
  <si>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</si>
  <si>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</si>
  <si>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</si>
  <si>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</si>
  <si>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</si>
  <si>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</si>
  <si>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</si>
  <si>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</si>
  <si>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</si>
  <si>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</si>
  <si>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</si>
  <si>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</si>
  <si>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</si>
  <si>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</si>
  <si>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</si>
  <si>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</si>
  <si>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</si>
  <si>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</si>
  <si>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</si>
  <si>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</si>
  <si>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</si>
  <si>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</si>
  <si>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</si>
  <si>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</si>
  <si>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</si>
  <si>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</si>
  <si>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</si>
  <si>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</si>
  <si>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</si>
  <si>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</si>
  <si>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</si>
  <si>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</si>
  <si>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</si>
  <si>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</si>
  <si>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</si>
  <si>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</si>
  <si>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</si>
  <si>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</si>
  <si>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</si>
  <si>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</si>
  <si>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</si>
  <si>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</si>
  <si>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</si>
  <si>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</si>
  <si>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</si>
  <si>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</si>
  <si>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</si>
  <si>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</si>
  <si>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</si>
  <si>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</si>
  <si>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</si>
  <si>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</si>
  <si>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</si>
  <si>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</si>
  <si>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</si>
  <si>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</si>
  <si>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</si>
  <si>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</si>
  <si>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</si>
  <si>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</si>
  <si>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</si>
  <si>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</si>
  <si>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</si>
  <si>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</si>
  <si>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</si>
  <si>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</si>
  <si>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</si>
  <si>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</si>
  <si>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</si>
  <si>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</si>
  <si>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</si>
  <si>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</si>
  <si>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</si>
  <si>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</si>
  <si>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</si>
  <si>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</si>
  <si>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</si>
  <si>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</si>
  <si>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</si>
  <si>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</si>
  <si>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</si>
  <si>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</si>
  <si>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</si>
  <si>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</si>
  <si>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</si>
  <si>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</si>
  <si>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</si>
  <si>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</si>
  <si>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</si>
  <si>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</si>
  <si>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</si>
  <si>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</si>
  <si>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</si>
  <si>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</si>
  <si>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</si>
  <si>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</si>
  <si>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</si>
  <si>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</si>
  <si>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</si>
  <si>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</si>
  <si>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</si>
  <si>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</si>
  <si>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</si>
  <si>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</si>
  <si>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</si>
  <si>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</si>
  <si>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</si>
  <si>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</si>
  <si>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</si>
  <si>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</si>
  <si>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</si>
  <si>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</si>
  <si>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</si>
  <si>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</si>
  <si>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静岡県三島市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</si>
  <si>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</si>
  <si>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</si>
  <si>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</si>
  <si>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</si>
  <si>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</si>
  <si>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</si>
  <si>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</si>
  <si>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</si>
  <si>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</si>
  <si>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</si>
  <si>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</si>
  <si>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</si>
  <si>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</si>
  <si>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</si>
  <si>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</si>
  <si>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</si>
  <si>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</si>
  <si>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</si>
  <si>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</si>
  <si>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</si>
  <si>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</si>
  <si>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</si>
  <si>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</si>
  <si>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</si>
  <si>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</si>
  <si>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</si>
  <si>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</si>
  <si>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</si>
  <si>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</si>
  <si>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</si>
  <si>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</si>
  <si>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</si>
  <si>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</si>
  <si>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</si>
  <si>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</si>
  <si>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</si>
  <si>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</si>
  <si>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</si>
  <si>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</si>
  <si>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</si>
  <si>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</si>
  <si>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</si>
  <si>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</si>
  <si>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</si>
  <si>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</si>
  <si>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</si>
  <si>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</si>
  <si>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</si>
  <si>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</si>
  <si>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</si>
  <si>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</si>
  <si>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</si>
  <si>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</si>
  <si>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</si>
  <si>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</si>
  <si>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</si>
  <si>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</si>
  <si>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</si>
  <si>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</si>
  <si>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</si>
  <si>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</si>
  <si>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</si>
  <si>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</si>
  <si>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</si>
  <si>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</si>
  <si>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</si>
  <si>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</si>
  <si>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</si>
  <si>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</si>
  <si>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</si>
  <si>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</si>
  <si>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</si>
  <si>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</si>
  <si>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</si>
  <si>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</si>
  <si>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</si>
  <si>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</si>
  <si>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</si>
  <si>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</si>
  <si>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</si>
  <si>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</si>
  <si>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</si>
  <si>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</si>
  <si>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</si>
  <si>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</si>
  <si>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</si>
  <si>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</si>
  <si>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</si>
  <si>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</si>
  <si>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</si>
  <si>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</si>
  <si>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</si>
  <si>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</si>
  <si>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</si>
  <si>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</si>
  <si>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</si>
  <si>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</si>
  <si>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</si>
  <si>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</si>
  <si>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</si>
  <si>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</si>
  <si>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</si>
  <si>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</si>
  <si>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</si>
  <si>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</si>
  <si>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</si>
  <si>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</si>
  <si>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</si>
  <si>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</si>
  <si>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</si>
  <si>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</si>
  <si>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</si>
  <si>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</si>
  <si>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</si>
  <si>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</si>
  <si>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</si>
  <si>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</si>
  <si>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</si>
  <si>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</si>
  <si>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</si>
  <si>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</si>
  <si>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</si>
  <si>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</si>
  <si>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</si>
  <si>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</si>
  <si>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</si>
  <si>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</si>
  <si>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</si>
  <si>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</si>
  <si>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</si>
  <si>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</si>
  <si>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</si>
  <si>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</si>
  <si>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</si>
  <si>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</si>
  <si>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</si>
  <si>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</si>
  <si>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</si>
  <si>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</si>
  <si>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</si>
  <si>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</si>
  <si>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</si>
  <si>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</si>
  <si>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</si>
  <si>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</si>
  <si>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</si>
  <si>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</si>
  <si>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</si>
  <si>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</si>
  <si>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</si>
  <si>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</si>
  <si>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</si>
  <si>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</si>
  <si>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</si>
  <si>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</si>
  <si>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</si>
  <si>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</si>
  <si>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</si>
  <si>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</si>
  <si>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</si>
  <si>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</si>
  <si>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</si>
  <si>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</si>
  <si>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</si>
  <si>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</si>
  <si>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</si>
  <si>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</si>
  <si>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</si>
  <si>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</si>
  <si>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</si>
  <si>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</si>
  <si>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</si>
  <si>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</si>
  <si>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</si>
  <si>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</si>
  <si>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</si>
  <si>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3.75</t>
  </si>
  <si>
    <t>▲ 1.92</t>
  </si>
  <si>
    <t>水道事業会計</t>
  </si>
  <si>
    <t>一般会計</t>
  </si>
  <si>
    <t>介護保険特別会計</t>
  </si>
  <si>
    <t>国民健康保険特別会計</t>
  </si>
  <si>
    <t>下水道事業会計</t>
  </si>
  <si>
    <t>駐車場事業特別会計</t>
  </si>
  <si>
    <t>墓園事業特別会計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</si>
  <si>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</si>
  <si>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</si>
  <si>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</si>
  <si>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</si>
  <si>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</si>
  <si>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</si>
  <si>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</si>
  <si>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</si>
  <si>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</si>
  <si>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三島函南広域行政組合</t>
    <rPh sb="0" eb="2">
      <t>ミシマ</t>
    </rPh>
    <rPh sb="2" eb="4">
      <t>カンナミ</t>
    </rPh>
    <rPh sb="4" eb="6">
      <t>コウイキ</t>
    </rPh>
    <rPh sb="6" eb="8">
      <t>ギョウセイ</t>
    </rPh>
    <rPh sb="8" eb="10">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</si>
  <si>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</si>
  <si>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静岡地方税滞納整理機構</t>
    <rPh sb="0" eb="2">
      <t>シズオカ</t>
    </rPh>
    <rPh sb="2" eb="4">
      <t>チホウ</t>
    </rPh>
    <rPh sb="4" eb="5">
      <t>ゼイ</t>
    </rPh>
    <rPh sb="5" eb="7">
      <t>タイノウ</t>
    </rPh>
    <rPh sb="7" eb="9">
      <t>セイリ</t>
    </rPh>
    <rPh sb="9" eb="11">
      <t>キコウ</t>
    </rPh>
    <phoneticPr fontId="2"/>
  </si>
  <si>
    <t>富士山南東消防組合</t>
    <rPh sb="0" eb="3">
      <t>フジサン</t>
    </rPh>
    <rPh sb="3" eb="5">
      <t>ナントウ</t>
    </rPh>
    <rPh sb="5" eb="7">
      <t>ショウボウ</t>
    </rPh>
    <rPh sb="7" eb="9">
      <t>クミアイ</t>
    </rPh>
    <phoneticPr fontId="2"/>
  </si>
  <si>
    <t>箱根山御山組合</t>
    <rPh sb="0" eb="2">
      <t>ハコネ</t>
    </rPh>
    <rPh sb="2" eb="3">
      <t>サン</t>
    </rPh>
    <rPh sb="3" eb="5">
      <t>オヤマ</t>
    </rPh>
    <rPh sb="5" eb="7">
      <t>クミアイ</t>
    </rPh>
    <phoneticPr fontId="2"/>
  </si>
  <si>
    <t>三島市五ヶ市町箱根山組合</t>
    <rPh sb="0" eb="3">
      <t>ミシマシ</t>
    </rPh>
    <rPh sb="3" eb="4">
      <t>ゴ</t>
    </rPh>
    <rPh sb="5" eb="6">
      <t>シ</t>
    </rPh>
    <rPh sb="6" eb="7">
      <t>マチ</t>
    </rPh>
    <rPh sb="7" eb="9">
      <t>ハコネ</t>
    </rPh>
    <rPh sb="9" eb="10">
      <t>サン</t>
    </rPh>
    <rPh sb="10" eb="12">
      <t>クミアイ</t>
    </rPh>
    <phoneticPr fontId="2"/>
  </si>
  <si>
    <t>三島市三ケ市町箱根山林組合</t>
    <rPh sb="0" eb="3">
      <t>ミシマシ</t>
    </rPh>
    <rPh sb="3" eb="4">
      <t>サン</t>
    </rPh>
    <rPh sb="5" eb="6">
      <t>シ</t>
    </rPh>
    <rPh sb="6" eb="7">
      <t>マチ</t>
    </rPh>
    <rPh sb="7" eb="10">
      <t>ハコネサン</t>
    </rPh>
    <rPh sb="10" eb="11">
      <t>ハヤシ</t>
    </rPh>
    <rPh sb="11" eb="13">
      <t>クミアイ</t>
    </rPh>
    <phoneticPr fontId="2"/>
  </si>
  <si>
    <t>箱根山禁伐林組合</t>
    <rPh sb="0" eb="2">
      <t>ハコネ</t>
    </rPh>
    <rPh sb="2" eb="3">
      <t>サン</t>
    </rPh>
    <rPh sb="3" eb="4">
      <t>キン</t>
    </rPh>
    <rPh sb="4" eb="5">
      <t>バツ</t>
    </rPh>
    <rPh sb="5" eb="6">
      <t>リン</t>
    </rPh>
    <rPh sb="6" eb="8">
      <t>クミアイ</t>
    </rPh>
    <phoneticPr fontId="2"/>
  </si>
  <si>
    <t>箱根山殖産林組合</t>
    <rPh sb="0" eb="2">
      <t>ハコネ</t>
    </rPh>
    <rPh sb="2" eb="3">
      <t>サン</t>
    </rPh>
    <rPh sb="3" eb="5">
      <t>ショクサン</t>
    </rPh>
    <rPh sb="5" eb="6">
      <t>リン</t>
    </rPh>
    <rPh sb="6" eb="8">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</si>
  <si>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</si>
  <si>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三島市土地開発公社</t>
    <rPh sb="0" eb="3">
      <t>ミシマシ</t>
    </rPh>
    <rPh sb="3" eb="5">
      <t>トチ</t>
    </rPh>
    <rPh sb="5" eb="7">
      <t>カイハツ</t>
    </rPh>
    <rPh sb="7" eb="9">
      <t>コウシャ</t>
    </rPh>
    <phoneticPr fontId="10"/>
  </si>
  <si>
    <t>○</t>
  </si>
  <si>
    <t>-</t>
    <phoneticPr fontId="2"/>
  </si>
  <si>
    <t>-</t>
    <phoneticPr fontId="2"/>
  </si>
  <si>
    <t>-</t>
    <phoneticPr fontId="2"/>
  </si>
  <si>
    <t>三島市庁舎建設基金</t>
    <rPh sb="0" eb="3">
      <t>ミシマシ</t>
    </rPh>
    <rPh sb="3" eb="5">
      <t>チョウシャ</t>
    </rPh>
    <rPh sb="5" eb="9">
      <t>ケンセツキキン</t>
    </rPh>
    <phoneticPr fontId="5"/>
  </si>
  <si>
    <t>三島市養護老人ホーム整備基金</t>
    <rPh sb="0" eb="3">
      <t>ミシマシ</t>
    </rPh>
    <rPh sb="3" eb="7">
      <t>ヨウゴロウジン</t>
    </rPh>
    <rPh sb="10" eb="12">
      <t>セイビ</t>
    </rPh>
    <rPh sb="12" eb="14">
      <t>キキン</t>
    </rPh>
    <phoneticPr fontId="5"/>
  </si>
  <si>
    <t>佐野郷土振興基金</t>
    <rPh sb="0" eb="2">
      <t>サノ</t>
    </rPh>
    <rPh sb="2" eb="4">
      <t>キョウド</t>
    </rPh>
    <rPh sb="4" eb="6">
      <t>シンコウ</t>
    </rPh>
    <rPh sb="6" eb="8">
      <t>キキン</t>
    </rPh>
    <phoneticPr fontId="5"/>
  </si>
  <si>
    <t>教育施設整備基金</t>
    <rPh sb="0" eb="4">
      <t>キョウイクシセツ</t>
    </rPh>
    <rPh sb="4" eb="6">
      <t>セイビ</t>
    </rPh>
    <rPh sb="6" eb="8">
      <t>キキン</t>
    </rPh>
    <phoneticPr fontId="5"/>
  </si>
  <si>
    <t>三島市職員退職手当基金</t>
    <rPh sb="0" eb="3">
      <t>ミシマシ</t>
    </rPh>
    <rPh sb="3" eb="5">
      <t>ショクイン</t>
    </rPh>
    <rPh sb="5" eb="9">
      <t>タイショクテアテ</t>
    </rPh>
    <rPh sb="9" eb="11">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</si>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</sst>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5" fillId="0" borderId="109" xfId="15" applyFont="1" applyBorder="1" applyAlignment="1" applyProtection="1">
      <alignment horizontal="center"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40" fillId="0" borderId="98" xfId="15" applyNumberFormat="1" applyFont="1" applyBorder="1" applyAlignment="1" applyProtection="1">
      <alignment horizontal="right" vertical="center" shrinkToFit="1"/>
      <protection locked="0"/>
    </xf>
    <xf numFmtId="177" fontId="40" fillId="0" borderId="99" xfId="15" applyNumberFormat="1" applyFont="1" applyBorder="1" applyAlignment="1" applyProtection="1">
      <alignment horizontal="right" vertical="center" shrinkToFit="1"/>
      <protection locked="0"/>
    </xf>
    <xf numFmtId="177" fontId="40"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DF50-4AF1-A5A9-EF2B66E184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45968</c:v>
                </c:pt>
                <c:pt idx="1">
                  <c:v>42653</c:v>
                </c:pt>
                <c:pt idx="2">
                  <c:v>32544</c:v>
                </c:pt>
                <c:pt idx="3">
                  <c:v>31186</c:v>
                </c:pt>
                <c:pt idx="4">
                  <c:v>44310</c:v>
                </c:pt>
              </c:numCache>
            </c:numRef>
          </c:val>
          <c:smooth val="0"/>
          <c:extLst>
            <c:ext xmlns:c16="http://schemas.microsoft.com/office/drawing/2014/chart" uri="{C3380CC4-5D6E-409C-BE32-E72D297353CC}">
              <c16:uniqueId val="{00000001-DF50-4AF1-A5A9-EF2B66E184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1.31</c:v>
                </c:pt>
                <c:pt idx="1">
                  <c:v>4.34</c:v>
                </c:pt>
                <c:pt idx="2">
                  <c:v>9.2100000000000009</c:v>
                </c:pt>
                <c:pt idx="3">
                  <c:v>10.23</c:v>
                </c:pt>
                <c:pt idx="4">
                  <c:v>7.63</c:v>
                </c:pt>
              </c:numCache>
            </c:numRef>
          </c:val>
          <c:extLst>
            <c:ext xmlns:c16="http://schemas.microsoft.com/office/drawing/2014/chart" uri="{C3380CC4-5D6E-409C-BE32-E72D297353CC}">
              <c16:uniqueId val="{00000000-7068-4D4A-B965-808D5E6A46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6.61</c:v>
                </c:pt>
                <c:pt idx="1">
                  <c:v>5.28</c:v>
                </c:pt>
                <c:pt idx="2">
                  <c:v>7.34</c:v>
                </c:pt>
                <c:pt idx="3">
                  <c:v>9.34</c:v>
                </c:pt>
                <c:pt idx="4">
                  <c:v>9.59</c:v>
                </c:pt>
              </c:numCache>
            </c:numRef>
          </c:val>
          <c:extLst>
            <c:ext xmlns:c16="http://schemas.microsoft.com/office/drawing/2014/chart" uri="{C3380CC4-5D6E-409C-BE32-E72D297353CC}">
              <c16:uniqueId val="{00000001-7068-4D4A-B965-808D5E6A46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-3.75</c:v>
                </c:pt>
                <c:pt idx="1">
                  <c:v>1.91</c:v>
                </c:pt>
                <c:pt idx="2">
                  <c:v>7.41</c:v>
                </c:pt>
                <c:pt idx="3">
                  <c:v>2.56</c:v>
                </c:pt>
                <c:pt idx="4">
                  <c:v>-1.92</c:v>
                </c:pt>
              </c:numCache>
            </c:numRef>
          </c:val>
          <c:smooth val="0"/>
          <c:extLst>
            <c:ext xmlns:c16="http://schemas.microsoft.com/office/drawing/2014/chart" uri="{C3380CC4-5D6E-409C-BE32-E72D297353CC}">
              <c16:uniqueId val="{00000002-7068-4D4A-B965-808D5E6A46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59-4BB4-80DF-A1034B03B4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59-4BB4-80DF-A1034B03B4C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0.06</c:v>
                </c:pt>
                <c:pt idx="8">
                  <c:v>#N/A</c:v>
                </c:pt>
                <c:pt idx="9">
                  <c:v>0.02</c:v>
                </c:pt>
              </c:numCache>
            </c:numRef>
          </c:val>
          <c:extLst>
            <c:ext xmlns:c16="http://schemas.microsoft.com/office/drawing/2014/chart" uri="{C3380CC4-5D6E-409C-BE32-E72D297353CC}">
              <c16:uniqueId val="{00000002-1B59-4BB4-80DF-A1034B03B4C8}"/>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0.04</c:v>
                </c:pt>
                <c:pt idx="8">
                  <c:v>#N/A</c:v>
                </c:pt>
                <c:pt idx="9">
                  <c:v>0.03</c:v>
                </c:pt>
              </c:numCache>
            </c:numRef>
          </c:val>
          <c:extLst>
            <c:ext xmlns:c16="http://schemas.microsoft.com/office/drawing/2014/chart" uri="{C3380CC4-5D6E-409C-BE32-E72D297353CC}">
              <c16:uniqueId val="{00000003-1B59-4BB4-80DF-A1034B03B4C8}"/>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0.06</c:v>
                </c:pt>
                <c:pt idx="6">
                  <c:v>#N/A</c:v>
                </c:pt>
                <c:pt idx="7">
                  <c:v>0.08</c:v>
                </c:pt>
                <c:pt idx="8">
                  <c:v>#N/A</c:v>
                </c:pt>
                <c:pt idx="9">
                  <c:v>0.08</c:v>
                </c:pt>
              </c:numCache>
            </c:numRef>
          </c:val>
          <c:extLst>
            <c:ext xmlns:c16="http://schemas.microsoft.com/office/drawing/2014/chart" uri="{C3380CC4-5D6E-409C-BE32-E72D297353CC}">
              <c16:uniqueId val="{00000004-1B59-4BB4-80DF-A1034B03B4C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0.16</c:v>
                </c:pt>
                <c:pt idx="4">
                  <c:v>#N/A</c:v>
                </c:pt>
                <c:pt idx="5">
                  <c:v>0.04</c:v>
                </c:pt>
                <c:pt idx="6">
                  <c:v>#N/A</c:v>
                </c:pt>
                <c:pt idx="7">
                  <c:v>0.71</c:v>
                </c:pt>
                <c:pt idx="8">
                  <c:v>#N/A</c:v>
                </c:pt>
                <c:pt idx="9">
                  <c:v>0.19</c:v>
                </c:pt>
              </c:numCache>
            </c:numRef>
          </c:val>
          <c:extLst>
            <c:ext xmlns:c16="http://schemas.microsoft.com/office/drawing/2014/chart" uri="{C3380CC4-5D6E-409C-BE32-E72D297353CC}">
              <c16:uniqueId val="{00000005-1B59-4BB4-80DF-A1034B03B4C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0.64</c:v>
                </c:pt>
                <c:pt idx="4">
                  <c:v>#N/A</c:v>
                </c:pt>
                <c:pt idx="5">
                  <c:v>0.52</c:v>
                </c:pt>
                <c:pt idx="6">
                  <c:v>#N/A</c:v>
                </c:pt>
                <c:pt idx="7">
                  <c:v>0.13</c:v>
                </c:pt>
                <c:pt idx="8">
                  <c:v>#N/A</c:v>
                </c:pt>
                <c:pt idx="9">
                  <c:v>0.33</c:v>
                </c:pt>
              </c:numCache>
            </c:numRef>
          </c:val>
          <c:extLst>
            <c:ext xmlns:c16="http://schemas.microsoft.com/office/drawing/2014/chart" uri="{C3380CC4-5D6E-409C-BE32-E72D297353CC}">
              <c16:uniqueId val="{00000006-1B59-4BB4-80DF-A1034B03B4C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c:v>
                </c:pt>
                <c:pt idx="2">
                  <c:v>#N/A</c:v>
                </c:pt>
                <c:pt idx="3">
                  <c:v>0.18</c:v>
                </c:pt>
                <c:pt idx="4">
                  <c:v>#N/A</c:v>
                </c:pt>
                <c:pt idx="5">
                  <c:v>0.92</c:v>
                </c:pt>
                <c:pt idx="6">
                  <c:v>#N/A</c:v>
                </c:pt>
                <c:pt idx="7">
                  <c:v>1.4</c:v>
                </c:pt>
                <c:pt idx="8">
                  <c:v>#N/A</c:v>
                </c:pt>
                <c:pt idx="9">
                  <c:v>1.72</c:v>
                </c:pt>
              </c:numCache>
            </c:numRef>
          </c:val>
          <c:extLst>
            <c:ext xmlns:c16="http://schemas.microsoft.com/office/drawing/2014/chart" uri="{C3380CC4-5D6E-409C-BE32-E72D297353CC}">
              <c16:uniqueId val="{00000007-1B59-4BB4-80DF-A1034B03B4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1.25</c:v>
                </c:pt>
                <c:pt idx="2">
                  <c:v>#N/A</c:v>
                </c:pt>
                <c:pt idx="3">
                  <c:v>4.2699999999999996</c:v>
                </c:pt>
                <c:pt idx="4">
                  <c:v>#N/A</c:v>
                </c:pt>
                <c:pt idx="5">
                  <c:v>9.16</c:v>
                </c:pt>
                <c:pt idx="6">
                  <c:v>#N/A</c:v>
                </c:pt>
                <c:pt idx="7">
                  <c:v>10.19</c:v>
                </c:pt>
                <c:pt idx="8">
                  <c:v>#N/A</c:v>
                </c:pt>
                <c:pt idx="9">
                  <c:v>7.58</c:v>
                </c:pt>
              </c:numCache>
            </c:numRef>
          </c:val>
          <c:extLst>
            <c:ext xmlns:c16="http://schemas.microsoft.com/office/drawing/2014/chart" uri="{C3380CC4-5D6E-409C-BE32-E72D297353CC}">
              <c16:uniqueId val="{00000008-1B59-4BB4-80DF-A1034B03B4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6.64</c:v>
                </c:pt>
                <c:pt idx="2">
                  <c:v>#N/A</c:v>
                </c:pt>
                <c:pt idx="3">
                  <c:v>7.52</c:v>
                </c:pt>
                <c:pt idx="4">
                  <c:v>#N/A</c:v>
                </c:pt>
                <c:pt idx="5">
                  <c:v>7.85</c:v>
                </c:pt>
                <c:pt idx="6">
                  <c:v>#N/A</c:v>
                </c:pt>
                <c:pt idx="7">
                  <c:v>8.1300000000000008</c:v>
                </c:pt>
                <c:pt idx="8">
                  <c:v>#N/A</c:v>
                </c:pt>
                <c:pt idx="9">
                  <c:v>8.16</c:v>
                </c:pt>
              </c:numCache>
            </c:numRef>
          </c:val>
          <c:extLst>
            <c:ext xmlns:c16="http://schemas.microsoft.com/office/drawing/2014/chart" uri="{C3380CC4-5D6E-409C-BE32-E72D297353CC}">
              <c16:uniqueId val="{00000009-1B59-4BB4-80DF-A1034B03B4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3128</c:v>
                </c:pt>
                <c:pt idx="5">
                  <c:v>3140</c:v>
                </c:pt>
                <c:pt idx="8">
                  <c:v>3094</c:v>
                </c:pt>
                <c:pt idx="11">
                  <c:v>3111</c:v>
                </c:pt>
                <c:pt idx="14">
                  <c:v>3226</c:v>
                </c:pt>
              </c:numCache>
            </c:numRef>
          </c:val>
          <c:extLst>
            <c:ext xmlns:c16="http://schemas.microsoft.com/office/drawing/2014/chart" uri="{C3380CC4-5D6E-409C-BE32-E72D297353CC}">
              <c16:uniqueId val="{00000000-5C88-4FE2-A0B3-C0D30B9A1D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5C88-4FE2-A0B3-C0D30B9A1D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c:v>
                </c:pt>
                <c:pt idx="3">
                  <c:v>28</c:v>
                </c:pt>
                <c:pt idx="6">
                  <c:v>40</c:v>
                </c:pt>
                <c:pt idx="9">
                  <c:v>39</c:v>
                </c:pt>
                <c:pt idx="12">
                  <c:v>32</c:v>
                </c:pt>
              </c:numCache>
            </c:numRef>
          </c:val>
          <c:extLst>
            <c:ext xmlns:c16="http://schemas.microsoft.com/office/drawing/2014/chart" uri="{C3380CC4-5D6E-409C-BE32-E72D297353CC}">
              <c16:uniqueId val="{00000002-5C88-4FE2-A0B3-C0D30B9A1D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10</c:v>
                </c:pt>
                <c:pt idx="6">
                  <c:v>21</c:v>
                </c:pt>
                <c:pt idx="9">
                  <c:v>24</c:v>
                </c:pt>
                <c:pt idx="12">
                  <c:v>39</c:v>
                </c:pt>
              </c:numCache>
            </c:numRef>
          </c:val>
          <c:extLst>
            <c:ext xmlns:c16="http://schemas.microsoft.com/office/drawing/2014/chart" uri="{C3380CC4-5D6E-409C-BE32-E72D297353CC}">
              <c16:uniqueId val="{00000003-5C88-4FE2-A0B3-C0D30B9A1D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700</c:v>
                </c:pt>
                <c:pt idx="3">
                  <c:v>718</c:v>
                </c:pt>
                <c:pt idx="6">
                  <c:v>692</c:v>
                </c:pt>
                <c:pt idx="9">
                  <c:v>702</c:v>
                </c:pt>
                <c:pt idx="12">
                  <c:v>733</c:v>
                </c:pt>
              </c:numCache>
            </c:numRef>
          </c:val>
          <c:extLst>
            <c:ext xmlns:c16="http://schemas.microsoft.com/office/drawing/2014/chart" uri="{C3380CC4-5D6E-409C-BE32-E72D297353CC}">
              <c16:uniqueId val="{00000004-5C88-4FE2-A0B3-C0D30B9A1D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88-4FE2-A0B3-C0D30B9A1D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88-4FE2-A0B3-C0D30B9A1D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3467</c:v>
                </c:pt>
                <c:pt idx="3">
                  <c:v>3496</c:v>
                </c:pt>
                <c:pt idx="6">
                  <c:v>3629</c:v>
                </c:pt>
                <c:pt idx="9">
                  <c:v>3726</c:v>
                </c:pt>
                <c:pt idx="12">
                  <c:v>3736</c:v>
                </c:pt>
              </c:numCache>
            </c:numRef>
          </c:val>
          <c:extLst>
            <c:ext xmlns:c16="http://schemas.microsoft.com/office/drawing/2014/chart" uri="{C3380CC4-5D6E-409C-BE32-E72D297353CC}">
              <c16:uniqueId val="{00000007-5C88-4FE2-A0B3-C0D30B9A1D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1069</c:v>
                </c:pt>
                <c:pt idx="2">
                  <c:v>#N/A</c:v>
                </c:pt>
                <c:pt idx="3">
                  <c:v>#N/A</c:v>
                </c:pt>
                <c:pt idx="4">
                  <c:v>1113</c:v>
                </c:pt>
                <c:pt idx="5">
                  <c:v>#N/A</c:v>
                </c:pt>
                <c:pt idx="6">
                  <c:v>#N/A</c:v>
                </c:pt>
                <c:pt idx="7">
                  <c:v>1288</c:v>
                </c:pt>
                <c:pt idx="8">
                  <c:v>#N/A</c:v>
                </c:pt>
                <c:pt idx="9">
                  <c:v>#N/A</c:v>
                </c:pt>
                <c:pt idx="10">
                  <c:v>1380</c:v>
                </c:pt>
                <c:pt idx="11">
                  <c:v>#N/A</c:v>
                </c:pt>
                <c:pt idx="12">
                  <c:v>#N/A</c:v>
                </c:pt>
                <c:pt idx="13">
                  <c:v>1314</c:v>
                </c:pt>
                <c:pt idx="14">
                  <c:v>#N/A</c:v>
                </c:pt>
              </c:numCache>
            </c:numRef>
          </c:val>
          <c:smooth val="0"/>
          <c:extLst>
            <c:ext xmlns:c16="http://schemas.microsoft.com/office/drawing/2014/chart" uri="{C3380CC4-5D6E-409C-BE32-E72D297353CC}">
              <c16:uniqueId val="{00000008-5C88-4FE2-A0B3-C0D30B9A1D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29369</c:v>
                </c:pt>
                <c:pt idx="5">
                  <c:v>29205</c:v>
                </c:pt>
                <c:pt idx="8">
                  <c:v>29014</c:v>
                </c:pt>
                <c:pt idx="11">
                  <c:v>28119</c:v>
                </c:pt>
                <c:pt idx="14">
                  <c:v>27014</c:v>
                </c:pt>
              </c:numCache>
            </c:numRef>
          </c:val>
          <c:extLst>
            <c:ext xmlns:c16="http://schemas.microsoft.com/office/drawing/2014/chart" uri="{C3380CC4-5D6E-409C-BE32-E72D297353CC}">
              <c16:uniqueId val="{00000000-6EE1-482D-95E5-9842F5EE2D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18620</c:v>
                </c:pt>
                <c:pt idx="5">
                  <c:v>15652</c:v>
                </c:pt>
                <c:pt idx="8">
                  <c:v>14253</c:v>
                </c:pt>
                <c:pt idx="11">
                  <c:v>14019</c:v>
                </c:pt>
                <c:pt idx="14">
                  <c:v>13783</c:v>
                </c:pt>
              </c:numCache>
            </c:numRef>
          </c:val>
          <c:extLst>
            <c:ext xmlns:c16="http://schemas.microsoft.com/office/drawing/2014/chart" uri="{C3380CC4-5D6E-409C-BE32-E72D297353CC}">
              <c16:uniqueId val="{00000001-6EE1-482D-95E5-9842F5EE2D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4000</c:v>
                </c:pt>
                <c:pt idx="5">
                  <c:v>3785</c:v>
                </c:pt>
                <c:pt idx="8">
                  <c:v>4389</c:v>
                </c:pt>
                <c:pt idx="11">
                  <c:v>4777</c:v>
                </c:pt>
                <c:pt idx="14">
                  <c:v>5240</c:v>
                </c:pt>
              </c:numCache>
            </c:numRef>
          </c:val>
          <c:extLst>
            <c:ext xmlns:c16="http://schemas.microsoft.com/office/drawing/2014/chart" uri="{C3380CC4-5D6E-409C-BE32-E72D297353CC}">
              <c16:uniqueId val="{00000002-6EE1-482D-95E5-9842F5EE2D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E1-482D-95E5-9842F5EE2D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E1-482D-95E5-9842F5EE2D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E1-482D-95E5-9842F5EE2D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4435</c:v>
                </c:pt>
                <c:pt idx="3">
                  <c:v>4608</c:v>
                </c:pt>
                <c:pt idx="6">
                  <c:v>4758</c:v>
                </c:pt>
                <c:pt idx="9">
                  <c:v>4832</c:v>
                </c:pt>
                <c:pt idx="12">
                  <c:v>5171</c:v>
                </c:pt>
              </c:numCache>
            </c:numRef>
          </c:val>
          <c:extLst>
            <c:ext xmlns:c16="http://schemas.microsoft.com/office/drawing/2014/chart" uri="{C3380CC4-5D6E-409C-BE32-E72D297353CC}">
              <c16:uniqueId val="{00000006-6EE1-482D-95E5-9842F5EE2D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470</c:v>
                </c:pt>
                <c:pt idx="3">
                  <c:v>473</c:v>
                </c:pt>
                <c:pt idx="6">
                  <c:v>494</c:v>
                </c:pt>
                <c:pt idx="9">
                  <c:v>669</c:v>
                </c:pt>
                <c:pt idx="12">
                  <c:v>750</c:v>
                </c:pt>
              </c:numCache>
            </c:numRef>
          </c:val>
          <c:extLst>
            <c:ext xmlns:c16="http://schemas.microsoft.com/office/drawing/2014/chart" uri="{C3380CC4-5D6E-409C-BE32-E72D297353CC}">
              <c16:uniqueId val="{00000007-6EE1-482D-95E5-9842F5EE2D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7861</c:v>
                </c:pt>
                <c:pt idx="3">
                  <c:v>7387</c:v>
                </c:pt>
                <c:pt idx="6">
                  <c:v>7264</c:v>
                </c:pt>
                <c:pt idx="9">
                  <c:v>7067</c:v>
                </c:pt>
                <c:pt idx="12">
                  <c:v>6933</c:v>
                </c:pt>
              </c:numCache>
            </c:numRef>
          </c:val>
          <c:extLst>
            <c:ext xmlns:c16="http://schemas.microsoft.com/office/drawing/2014/chart" uri="{C3380CC4-5D6E-409C-BE32-E72D297353CC}">
              <c16:uniqueId val="{00000008-6EE1-482D-95E5-9842F5EE2D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3413</c:v>
                </c:pt>
                <c:pt idx="3">
                  <c:v>1710</c:v>
                </c:pt>
                <c:pt idx="6">
                  <c:v>1592</c:v>
                </c:pt>
                <c:pt idx="9">
                  <c:v>1183</c:v>
                </c:pt>
                <c:pt idx="12">
                  <c:v>1183</c:v>
                </c:pt>
              </c:numCache>
            </c:numRef>
          </c:val>
          <c:extLst>
            <c:ext xmlns:c16="http://schemas.microsoft.com/office/drawing/2014/chart" uri="{C3380CC4-5D6E-409C-BE32-E72D297353CC}">
              <c16:uniqueId val="{00000009-6EE1-482D-95E5-9842F5EE2D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39507</c:v>
                </c:pt>
                <c:pt idx="3">
                  <c:v>40186</c:v>
                </c:pt>
                <c:pt idx="6">
                  <c:v>39909</c:v>
                </c:pt>
                <c:pt idx="9">
                  <c:v>38566</c:v>
                </c:pt>
                <c:pt idx="12">
                  <c:v>37397</c:v>
                </c:pt>
              </c:numCache>
            </c:numRef>
          </c:val>
          <c:extLst>
            <c:ext xmlns:c16="http://schemas.microsoft.com/office/drawing/2014/chart" uri="{C3380CC4-5D6E-409C-BE32-E72D297353CC}">
              <c16:uniqueId val="{0000000A-6EE1-482D-95E5-9842F5EE2D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3697</c:v>
                </c:pt>
                <c:pt idx="2">
                  <c:v>#N/A</c:v>
                </c:pt>
                <c:pt idx="3">
                  <c:v>#N/A</c:v>
                </c:pt>
                <c:pt idx="4">
                  <c:v>5722</c:v>
                </c:pt>
                <c:pt idx="5">
                  <c:v>#N/A</c:v>
                </c:pt>
                <c:pt idx="6">
                  <c:v>#N/A</c:v>
                </c:pt>
                <c:pt idx="7">
                  <c:v>6361</c:v>
                </c:pt>
                <c:pt idx="8">
                  <c:v>#N/A</c:v>
                </c:pt>
                <c:pt idx="9">
                  <c:v>#N/A</c:v>
                </c:pt>
                <c:pt idx="10">
                  <c:v>5402</c:v>
                </c:pt>
                <c:pt idx="11">
                  <c:v>#N/A</c:v>
                </c:pt>
                <c:pt idx="12">
                  <c:v>#N/A</c:v>
                </c:pt>
                <c:pt idx="13">
                  <c:v>5398</c:v>
                </c:pt>
                <c:pt idx="14">
                  <c:v>#N/A</c:v>
                </c:pt>
              </c:numCache>
            </c:numRef>
          </c:val>
          <c:smooth val="0"/>
          <c:extLst>
            <c:ext xmlns:c16="http://schemas.microsoft.com/office/drawing/2014/chart" uri="{C3380CC4-5D6E-409C-BE32-E72D297353CC}">
              <c16:uniqueId val="{0000000B-6EE1-482D-95E5-9842F5EE2D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1683</c:v>
                </c:pt>
                <c:pt idx="1">
                  <c:v>2083</c:v>
                </c:pt>
                <c:pt idx="2">
                  <c:v>2188</c:v>
                </c:pt>
              </c:numCache>
            </c:numRef>
          </c:val>
          <c:extLst>
            <c:ext xmlns:c16="http://schemas.microsoft.com/office/drawing/2014/chart" uri="{C3380CC4-5D6E-409C-BE32-E72D297353CC}">
              <c16:uniqueId val="{00000000-0C98-4A28-BA46-1F8C686EAB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C98-4A28-BA46-1F8C686EAB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1600</c:v>
                </c:pt>
                <c:pt idx="1">
                  <c:v>1700</c:v>
                </c:pt>
                <c:pt idx="2">
                  <c:v>2095</c:v>
                </c:pt>
              </c:numCache>
            </c:numRef>
          </c:val>
          <c:extLst>
            <c:ext xmlns:c16="http://schemas.microsoft.com/office/drawing/2014/chart" uri="{C3380CC4-5D6E-409C-BE32-E72D297353CC}">
              <c16:uniqueId val="{00000002-0C98-4A28-BA46-1F8C686EAB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実質公債費比率の分子については、前年度から</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百万円の減となった。減額となった要因として、都市計画事業関連の地方債償還増に伴う都市計画税充当可能額が増加したことなどにより、算入公債費等が増額となったためである。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当市では減債基金への積み立てを行っていない。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将来負担比率の分子については、前年度から</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一般会計における地方債の新規発行を抑制したことによる地方債現在高の減、下水道事業の企業債現在高の減のほか、財政調整基金や庁舎建設基金などによる充当可能基金の増により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静岡県三島市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三島市福祉基金で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千円、三島市ガーデンシティ推進基金で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千円を取り崩したが、三島市福祉基金や三島市ふるさとの緑保全基金などで寄附金の積み立てのほか、財政調整基金や三島市庁舎建設基金、三島市職員退職手当基金を積み立てたことにより全体で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499,881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年度の新庁舎供用開始に向け、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億円を目標に財政事業を考慮しながら毎年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ていく。その他の特定目的基金については特別な事情（寄附等）がある場合に積み立てを行うとともに、事業執行に際し、財源が不足する場合には基金の目的の範囲内で活用する。財政調整基金は、一般会計の収支の状況を踏まえ、可能な範囲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・三島市庁舎建設基金：市役所の庁舎建設に要する経費に充てるため。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・三島市職員退職手当基金：職員が退職した場合に支給する退職手当の財源に充てるため。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・三島市養護老人ホーム整備基金：養護老人ホームの整備等に要する経費に充てるため。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・佐野郷土振興基金：地域の教育、文化、福祉事業の振興に資するため。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・教育施設整備基金：小中学校等の教育施設の整備資金に充てるため。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・三島市庁舎建設基金：庁舎の老朽化が進んでいることから、令和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年度の新庁舎供用開始を見据え、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・三島市職員退職手当基金：定年の引き上げに伴う年度間の財政負担を平準化するため、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年度の新庁舎供用開始に向け、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億円を目標に財政事情を考慮しながら毎年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千円と普通交付税の追加交付分のうち臨時財政対策債償還基金費分を財源に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老朽化が進む公共施設の維持管理や再開発事業等に多額の経費が必要となることに加え、標準財政規模に対する比率が低い水準のため、収支の状況を踏まえ、弾力的に運用しつつ、可能な範囲で積み増す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減債基金については、これまで積み立てを行っていない。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現時点で積み立てを行う予定はない。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令和５年度の財政力指数（３か年平均）は</a:t>
          </a:r>
          <a:r>
            <a:rPr kumimoji="1" lang="en-US" altLang="ja-JP" sz="1200">
              <a:latin typeface="ＭＳ Ｐゴシック" panose="020B0600070205080204" pitchFamily="50" charset="-128"/>
              <a:ea typeface="ＭＳ Ｐゴシック" panose="020B0600070205080204" pitchFamily="50" charset="-128"/>
            </a:rPr>
            <a:t>0.86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0.868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0.853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0.847</a:t>
          </a:r>
          <a:r>
            <a:rPr kumimoji="1" lang="ja-JP" altLang="en-US" sz="1200">
              <a:latin typeface="ＭＳ Ｐゴシック" panose="020B0600070205080204" pitchFamily="50" charset="-128"/>
              <a:ea typeface="ＭＳ Ｐゴシック" panose="020B0600070205080204" pitchFamily="50" charset="-128"/>
            </a:rPr>
            <a:t>、平均：</a:t>
          </a:r>
          <a:r>
            <a:rPr kumimoji="1" lang="en-US" altLang="ja-JP" sz="1200">
              <a:latin typeface="ＭＳ Ｐゴシック" panose="020B0600070205080204" pitchFamily="50" charset="-128"/>
              <a:ea typeface="ＭＳ Ｐゴシック" panose="020B0600070205080204" pitchFamily="50" charset="-128"/>
            </a:rPr>
            <a:t>0.856</a:t>
          </a:r>
          <a:r>
            <a:rPr kumimoji="1" lang="ja-JP" altLang="en-US" sz="1200">
              <a:latin typeface="ＭＳ Ｐゴシック" panose="020B0600070205080204" pitchFamily="50" charset="-128"/>
              <a:ea typeface="ＭＳ Ｐゴシック" panose="020B0600070205080204" pitchFamily="50" charset="-128"/>
            </a:rPr>
            <a:t>） であり、前年度より</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減少の主な要因は、令和５年度の普通交付税算定において、基準財政収入額は固定資産税や法人事業税交付金、地方消費税交付金等の増により増額となったが、基準財政需要額が臨時財政対策債振替相当額の減少などにより増額となり、基準財政収入額よりも基準財政需要額が伸びたことによるもの。</a:t>
          </a:r>
        </a:p>
        <a:p>
          <a:r>
            <a:rPr kumimoji="1" lang="ja-JP" altLang="en-US" sz="1200">
              <a:latin typeface="ＭＳ Ｐゴシック" panose="020B0600070205080204" pitchFamily="50" charset="-128"/>
              <a:ea typeface="ＭＳ Ｐゴシック" panose="020B0600070205080204" pitchFamily="50" charset="-128"/>
            </a:rPr>
            <a:t>　今後も市税の回収強化などにより税収の確保に努めるとともに、企業誘致の推進や人口増加施策等により、税源涵養に努める。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xdr:cNvCxnSpPr/>
      </xdr:nvCxnSpPr>
      <xdr:spPr>
        <a:xfrm>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161472</xdr:rowOff>
    </xdr:to>
    <xdr:cxnSp macro="">
      <xdr:nvCxnSpPr>
        <xdr:cNvPr id="74" name="直線コネクタ 73"/>
        <xdr:cNvCxnSpPr/>
      </xdr:nvCxnSpPr>
      <xdr:spPr>
        <a:xfrm>
          <a:off x="3225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109765</xdr:rowOff>
    </xdr:to>
    <xdr:cxnSp macro="">
      <xdr:nvCxnSpPr>
        <xdr:cNvPr id="77" name="直線コネクタ 76"/>
        <xdr:cNvCxnSpPr/>
      </xdr:nvCxnSpPr>
      <xdr:spPr>
        <a:xfrm>
          <a:off x="2336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令和５年度経常収支比率は前年度比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89.2</a:t>
          </a:r>
          <a:r>
            <a:rPr kumimoji="1" lang="ja-JP" altLang="en-US" sz="1200">
              <a:latin typeface="ＭＳ Ｐゴシック" panose="020B0600070205080204" pitchFamily="50" charset="-128"/>
              <a:ea typeface="ＭＳ Ｐゴシック" panose="020B0600070205080204" pitchFamily="50" charset="-128"/>
            </a:rPr>
            <a:t>％ となった。</a:t>
          </a:r>
        </a:p>
        <a:p>
          <a:r>
            <a:rPr kumimoji="1" lang="ja-JP" altLang="en-US" sz="1200">
              <a:latin typeface="ＭＳ Ｐゴシック" panose="020B0600070205080204" pitchFamily="50" charset="-128"/>
              <a:ea typeface="ＭＳ Ｐゴシック" panose="020B0600070205080204" pitchFamily="50" charset="-128"/>
            </a:rPr>
            <a:t>　増加の主な原因は、歳出面で放課後児童クラブの指定管理導入等による物件費の増、障害児通所給付費等扶助や介護保険繰出金の増、また歳入面では臨時財政対策債の発行額の減によるもの。</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今後も事務事業の見直しやＤＸ化の推進などの行財政改革への取り組みを通じて経常経費の抑制に努めるとともに、市税を中心とした自主財源の確保に努め、経常収支比率の改善を図る。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27686</xdr:rowOff>
    </xdr:from>
    <xdr:to>
      <xdr:col>23</xdr:col>
      <xdr:colOff>133350</xdr:colOff>
      <xdr:row>61</xdr:row>
      <xdr:rowOff>56642</xdr:rowOff>
    </xdr:to>
    <xdr:cxnSp macro="">
      <xdr:nvCxnSpPr>
        <xdr:cNvPr id="132" name="直線コネクタ 131"/>
        <xdr:cNvCxnSpPr/>
      </xdr:nvCxnSpPr>
      <xdr:spPr>
        <a:xfrm>
          <a:off x="4114800" y="104861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95504</xdr:rowOff>
    </xdr:from>
    <xdr:to>
      <xdr:col>19</xdr:col>
      <xdr:colOff>133350</xdr:colOff>
      <xdr:row>61</xdr:row>
      <xdr:rowOff>27686</xdr:rowOff>
    </xdr:to>
    <xdr:cxnSp macro="">
      <xdr:nvCxnSpPr>
        <xdr:cNvPr id="135" name="直線コネクタ 134"/>
        <xdr:cNvCxnSpPr/>
      </xdr:nvCxnSpPr>
      <xdr:spPr>
        <a:xfrm>
          <a:off x="3225800" y="1021105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95504</xdr:rowOff>
    </xdr:from>
    <xdr:to>
      <xdr:col>15</xdr:col>
      <xdr:colOff>82550</xdr:colOff>
      <xdr:row>60</xdr:row>
      <xdr:rowOff>141224</xdr:rowOff>
    </xdr:to>
    <xdr:cxnSp macro="">
      <xdr:nvCxnSpPr>
        <xdr:cNvPr id="138" name="直線コネクタ 137"/>
        <xdr:cNvCxnSpPr/>
      </xdr:nvCxnSpPr>
      <xdr:spPr>
        <a:xfrm flipV="1">
          <a:off x="2336800" y="1021105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30226</xdr:rowOff>
    </xdr:from>
    <xdr:to>
      <xdr:col>11</xdr:col>
      <xdr:colOff>31750</xdr:colOff>
      <xdr:row>60</xdr:row>
      <xdr:rowOff>141224</xdr:rowOff>
    </xdr:to>
    <xdr:cxnSp macro="">
      <xdr:nvCxnSpPr>
        <xdr:cNvPr id="141" name="直線コネクタ 140"/>
        <xdr:cNvCxnSpPr/>
      </xdr:nvCxnSpPr>
      <xdr:spPr>
        <a:xfrm>
          <a:off x="1447800" y="1031722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5842</xdr:rowOff>
    </xdr:from>
    <xdr:to>
      <xdr:col>23</xdr:col>
      <xdr:colOff>184150</xdr:colOff>
      <xdr:row>61</xdr:row>
      <xdr:rowOff>107442</xdr:rowOff>
    </xdr:to>
    <xdr:sp macro="" textlink="">
      <xdr:nvSpPr>
        <xdr:cNvPr id="151" name="楕円 150"/>
        <xdr:cNvSpPr/>
      </xdr:nvSpPr>
      <xdr:spPr>
        <a:xfrm>
          <a:off x="4902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22369</xdr:rowOff>
    </xdr:from>
    <xdr:ext cx="762000" cy="259045"/>
    <xdr:sp macro="" textlink="">
      <xdr:nvSpPr>
        <xdr:cNvPr id="152" name="財政構造の弾力性該当値テキスト"/>
        <xdr:cNvSpPr txBox="1"/>
      </xdr:nvSpPr>
      <xdr:spPr>
        <a:xfrm>
          <a:off x="5041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148336</xdr:rowOff>
    </xdr:from>
    <xdr:to>
      <xdr:col>19</xdr:col>
      <xdr:colOff>184150</xdr:colOff>
      <xdr:row>61</xdr:row>
      <xdr:rowOff>78486</xdr:rowOff>
    </xdr:to>
    <xdr:sp macro="" textlink="">
      <xdr:nvSpPr>
        <xdr:cNvPr id="153" name="楕円 152"/>
        <xdr:cNvSpPr/>
      </xdr:nvSpPr>
      <xdr:spPr>
        <a:xfrm>
          <a:off x="4064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88663</xdr:rowOff>
    </xdr:from>
    <xdr:ext cx="736600" cy="259045"/>
    <xdr:sp macro="" textlink="">
      <xdr:nvSpPr>
        <xdr:cNvPr id="154" name="テキスト ボックス 153"/>
        <xdr:cNvSpPr txBox="1"/>
      </xdr:nvSpPr>
      <xdr:spPr>
        <a:xfrm>
          <a:off x="3733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44704</xdr:rowOff>
    </xdr:from>
    <xdr:to>
      <xdr:col>15</xdr:col>
      <xdr:colOff>133350</xdr:colOff>
      <xdr:row>59</xdr:row>
      <xdr:rowOff>146304</xdr:rowOff>
    </xdr:to>
    <xdr:sp macro="" textlink="">
      <xdr:nvSpPr>
        <xdr:cNvPr id="155" name="楕円 154"/>
        <xdr:cNvSpPr/>
      </xdr:nvSpPr>
      <xdr:spPr>
        <a:xfrm>
          <a:off x="3175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156481</xdr:rowOff>
    </xdr:from>
    <xdr:ext cx="762000" cy="259045"/>
    <xdr:sp macro="" textlink="">
      <xdr:nvSpPr>
        <xdr:cNvPr id="156" name="テキスト ボックス 155"/>
        <xdr:cNvSpPr txBox="1"/>
      </xdr:nvSpPr>
      <xdr:spPr>
        <a:xfrm>
          <a:off x="2844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7" name="楕円 156"/>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8" name="テキスト ボックス 157"/>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150876</xdr:rowOff>
    </xdr:from>
    <xdr:to>
      <xdr:col>7</xdr:col>
      <xdr:colOff>31750</xdr:colOff>
      <xdr:row>60</xdr:row>
      <xdr:rowOff>81026</xdr:rowOff>
    </xdr:to>
    <xdr:sp macro="" textlink="">
      <xdr:nvSpPr>
        <xdr:cNvPr id="159" name="楕円 158"/>
        <xdr:cNvSpPr/>
      </xdr:nvSpPr>
      <xdr:spPr>
        <a:xfrm>
          <a:off x="1397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91203</xdr:rowOff>
    </xdr:from>
    <xdr:ext cx="762000" cy="259045"/>
    <xdr:sp macro="" textlink="">
      <xdr:nvSpPr>
        <xdr:cNvPr id="160" name="テキスト ボックス 159"/>
        <xdr:cNvSpPr txBox="1"/>
      </xdr:nvSpPr>
      <xdr:spPr>
        <a:xfrm>
          <a:off x="1066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人件費、物件費等については、人口１人当たりの数値において前年度比</a:t>
          </a:r>
          <a:r>
            <a:rPr kumimoji="1" lang="en-US" altLang="ja-JP" sz="1200">
              <a:latin typeface="ＭＳ Ｐゴシック" panose="020B0600070205080204" pitchFamily="50" charset="-128"/>
              <a:ea typeface="ＭＳ Ｐゴシック" panose="020B0600070205080204" pitchFamily="50" charset="-128"/>
            </a:rPr>
            <a:t>735</a:t>
          </a:r>
          <a:r>
            <a:rPr kumimoji="1" lang="ja-JP" altLang="en-US" sz="1200">
              <a:latin typeface="ＭＳ Ｐゴシック" panose="020B0600070205080204" pitchFamily="50" charset="-128"/>
              <a:ea typeface="ＭＳ Ｐゴシック" panose="020B0600070205080204" pitchFamily="50" charset="-128"/>
            </a:rPr>
            <a:t>円の増加となった。</a:t>
          </a:r>
        </a:p>
        <a:p>
          <a:r>
            <a:rPr kumimoji="1" lang="ja-JP" altLang="en-US" sz="1200">
              <a:latin typeface="ＭＳ Ｐゴシック" panose="020B0600070205080204" pitchFamily="50" charset="-128"/>
              <a:ea typeface="ＭＳ Ｐゴシック" panose="020B0600070205080204" pitchFamily="50" charset="-128"/>
            </a:rPr>
            <a:t>　増加の要因は、分母となる人口が減少したことに加え、放課後児童クラブの指定管理導入等による物件費の増加や人事院勧告に基づく給与改定による人件費の増加によるもの。</a:t>
          </a:r>
        </a:p>
        <a:p>
          <a:r>
            <a:rPr kumimoji="1" lang="ja-JP" altLang="en-US" sz="1200">
              <a:latin typeface="ＭＳ Ｐゴシック" panose="020B0600070205080204" pitchFamily="50" charset="-128"/>
              <a:ea typeface="ＭＳ Ｐゴシック" panose="020B0600070205080204" pitchFamily="50" charset="-128"/>
            </a:rPr>
            <a:t>　分子となる人件費、物件費及び維持補修費については、給与水準の適正化や各種事務経費等の縮減によりコストの削減を図っていく。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58507</xdr:rowOff>
    </xdr:from>
    <xdr:to>
      <xdr:col>23</xdr:col>
      <xdr:colOff>133350</xdr:colOff>
      <xdr:row>83</xdr:row>
      <xdr:rowOff>68360</xdr:rowOff>
    </xdr:to>
    <xdr:cxnSp macro="">
      <xdr:nvCxnSpPr>
        <xdr:cNvPr id="195" name="直線コネクタ 194"/>
        <xdr:cNvCxnSpPr/>
      </xdr:nvCxnSpPr>
      <xdr:spPr>
        <a:xfrm>
          <a:off x="4114800" y="14288857"/>
          <a:ext cx="8382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32755</xdr:rowOff>
    </xdr:from>
    <xdr:to>
      <xdr:col>19</xdr:col>
      <xdr:colOff>133350</xdr:colOff>
      <xdr:row>83</xdr:row>
      <xdr:rowOff>58507</xdr:rowOff>
    </xdr:to>
    <xdr:cxnSp macro="">
      <xdr:nvCxnSpPr>
        <xdr:cNvPr id="198" name="直線コネクタ 197"/>
        <xdr:cNvCxnSpPr/>
      </xdr:nvCxnSpPr>
      <xdr:spPr>
        <a:xfrm>
          <a:off x="3225800" y="14263105"/>
          <a:ext cx="889000" cy="2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166046</xdr:rowOff>
    </xdr:from>
    <xdr:to>
      <xdr:col>15</xdr:col>
      <xdr:colOff>82550</xdr:colOff>
      <xdr:row>83</xdr:row>
      <xdr:rowOff>32755</xdr:rowOff>
    </xdr:to>
    <xdr:cxnSp macro="">
      <xdr:nvCxnSpPr>
        <xdr:cNvPr id="201" name="直線コネクタ 200"/>
        <xdr:cNvCxnSpPr/>
      </xdr:nvCxnSpPr>
      <xdr:spPr>
        <a:xfrm>
          <a:off x="2336800" y="14053496"/>
          <a:ext cx="889000" cy="20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117692</xdr:rowOff>
    </xdr:from>
    <xdr:to>
      <xdr:col>11</xdr:col>
      <xdr:colOff>31750</xdr:colOff>
      <xdr:row>81</xdr:row>
      <xdr:rowOff>166046</xdr:rowOff>
    </xdr:to>
    <xdr:cxnSp macro="">
      <xdr:nvCxnSpPr>
        <xdr:cNvPr id="204" name="直線コネクタ 203"/>
        <xdr:cNvCxnSpPr/>
      </xdr:nvCxnSpPr>
      <xdr:spPr>
        <a:xfrm>
          <a:off x="1447800" y="14005142"/>
          <a:ext cx="88900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17560</xdr:rowOff>
    </xdr:from>
    <xdr:to>
      <xdr:col>23</xdr:col>
      <xdr:colOff>184150</xdr:colOff>
      <xdr:row>83</xdr:row>
      <xdr:rowOff>119160</xdr:rowOff>
    </xdr:to>
    <xdr:sp macro="" textlink="">
      <xdr:nvSpPr>
        <xdr:cNvPr id="214" name="楕円 213"/>
        <xdr:cNvSpPr/>
      </xdr:nvSpPr>
      <xdr:spPr>
        <a:xfrm>
          <a:off x="4902200" y="142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34087</xdr:rowOff>
    </xdr:from>
    <xdr:ext cx="762000" cy="259045"/>
    <xdr:sp macro="" textlink="">
      <xdr:nvSpPr>
        <xdr:cNvPr id="215" name="人件費・物件費等の状況該当値テキスト"/>
        <xdr:cNvSpPr txBox="1"/>
      </xdr:nvSpPr>
      <xdr:spPr>
        <a:xfrm>
          <a:off x="5041900" y="1409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7707</xdr:rowOff>
    </xdr:from>
    <xdr:to>
      <xdr:col>19</xdr:col>
      <xdr:colOff>184150</xdr:colOff>
      <xdr:row>83</xdr:row>
      <xdr:rowOff>109307</xdr:rowOff>
    </xdr:to>
    <xdr:sp macro="" textlink="">
      <xdr:nvSpPr>
        <xdr:cNvPr id="216" name="楕円 215"/>
        <xdr:cNvSpPr/>
      </xdr:nvSpPr>
      <xdr:spPr>
        <a:xfrm>
          <a:off x="4064000" y="142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119484</xdr:rowOff>
    </xdr:from>
    <xdr:ext cx="736600" cy="259045"/>
    <xdr:sp macro="" textlink="">
      <xdr:nvSpPr>
        <xdr:cNvPr id="217" name="テキスト ボックス 216"/>
        <xdr:cNvSpPr txBox="1"/>
      </xdr:nvSpPr>
      <xdr:spPr>
        <a:xfrm>
          <a:off x="3733800" y="1400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153405</xdr:rowOff>
    </xdr:from>
    <xdr:to>
      <xdr:col>15</xdr:col>
      <xdr:colOff>133350</xdr:colOff>
      <xdr:row>83</xdr:row>
      <xdr:rowOff>83555</xdr:rowOff>
    </xdr:to>
    <xdr:sp macro="" textlink="">
      <xdr:nvSpPr>
        <xdr:cNvPr id="218" name="楕円 217"/>
        <xdr:cNvSpPr/>
      </xdr:nvSpPr>
      <xdr:spPr>
        <a:xfrm>
          <a:off x="3175000" y="1421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93732</xdr:rowOff>
    </xdr:from>
    <xdr:ext cx="762000" cy="259045"/>
    <xdr:sp macro="" textlink="">
      <xdr:nvSpPr>
        <xdr:cNvPr id="219" name="テキスト ボックス 218"/>
        <xdr:cNvSpPr txBox="1"/>
      </xdr:nvSpPr>
      <xdr:spPr>
        <a:xfrm>
          <a:off x="2844800" y="1398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115246</xdr:rowOff>
    </xdr:from>
    <xdr:to>
      <xdr:col>11</xdr:col>
      <xdr:colOff>82550</xdr:colOff>
      <xdr:row>82</xdr:row>
      <xdr:rowOff>45396</xdr:rowOff>
    </xdr:to>
    <xdr:sp macro="" textlink="">
      <xdr:nvSpPr>
        <xdr:cNvPr id="220" name="楕円 219"/>
        <xdr:cNvSpPr/>
      </xdr:nvSpPr>
      <xdr:spPr>
        <a:xfrm>
          <a:off x="2286000" y="1400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55573</xdr:rowOff>
    </xdr:from>
    <xdr:ext cx="762000" cy="259045"/>
    <xdr:sp macro="" textlink="">
      <xdr:nvSpPr>
        <xdr:cNvPr id="221" name="テキスト ボックス 220"/>
        <xdr:cNvSpPr txBox="1"/>
      </xdr:nvSpPr>
      <xdr:spPr>
        <a:xfrm>
          <a:off x="1955800" y="1377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66892</xdr:rowOff>
    </xdr:from>
    <xdr:to>
      <xdr:col>7</xdr:col>
      <xdr:colOff>31750</xdr:colOff>
      <xdr:row>81</xdr:row>
      <xdr:rowOff>168492</xdr:rowOff>
    </xdr:to>
    <xdr:sp macro="" textlink="">
      <xdr:nvSpPr>
        <xdr:cNvPr id="222" name="楕円 221"/>
        <xdr:cNvSpPr/>
      </xdr:nvSpPr>
      <xdr:spPr>
        <a:xfrm>
          <a:off x="1397000" y="139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7219</xdr:rowOff>
    </xdr:from>
    <xdr:ext cx="762000" cy="259045"/>
    <xdr:sp macro="" textlink="">
      <xdr:nvSpPr>
        <xdr:cNvPr id="223" name="テキスト ボックス 222"/>
        <xdr:cNvSpPr txBox="1"/>
      </xdr:nvSpPr>
      <xdr:spPr>
        <a:xfrm>
          <a:off x="1066800" y="1372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料カーブのフラット化が不十分であり、高位号給の水準が高いため、上下の職務の級間での水準の重なりも大きいものとなっている。また、高齢層の昇給抑制措置が一部実施にとどまっていること等により、高齢層のラスパイレス指数が高いことから、類似団体平均を上回っている。今後は、</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歳昇給停止や独自給料表の見直し等検討を行い、給与水準の適正化に努める。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137886</xdr:rowOff>
    </xdr:to>
    <xdr:cxnSp macro="">
      <xdr:nvCxnSpPr>
        <xdr:cNvPr id="259" name="直線コネクタ 258"/>
        <xdr:cNvCxnSpPr/>
      </xdr:nvCxnSpPr>
      <xdr:spPr>
        <a:xfrm flipV="1">
          <a:off x="16179800" y="151910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52614</xdr:rowOff>
    </xdr:to>
    <xdr:cxnSp macro="">
      <xdr:nvCxnSpPr>
        <xdr:cNvPr id="262" name="直線コネクタ 261"/>
        <xdr:cNvCxnSpPr/>
      </xdr:nvCxnSpPr>
      <xdr:spPr>
        <a:xfrm flipV="1">
          <a:off x="15290800" y="152254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69850</xdr:rowOff>
    </xdr:to>
    <xdr:cxnSp macro="">
      <xdr:nvCxnSpPr>
        <xdr:cNvPr id="265" name="直線コネクタ 264"/>
        <xdr:cNvCxnSpPr/>
      </xdr:nvCxnSpPr>
      <xdr:spPr>
        <a:xfrm flipV="1">
          <a:off x="14401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69850</xdr:rowOff>
    </xdr:to>
    <xdr:cxnSp macro="">
      <xdr:nvCxnSpPr>
        <xdr:cNvPr id="268" name="直線コネクタ 267"/>
        <xdr:cNvCxnSpPr/>
      </xdr:nvCxnSpPr>
      <xdr:spPr>
        <a:xfrm>
          <a:off x="13512800" y="151910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8" name="楕円 277"/>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119941</xdr:rowOff>
    </xdr:from>
    <xdr:ext cx="762000" cy="259045"/>
    <xdr:sp macro="" textlink="">
      <xdr:nvSpPr>
        <xdr:cNvPr id="279" name="給与水準   （国との比較）該当値テキスト"/>
        <xdr:cNvSpPr txBox="1"/>
      </xdr:nvSpPr>
      <xdr:spPr>
        <a:xfrm>
          <a:off x="17106900" y="150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0" name="楕円 279"/>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1" name="テキスト ボックス 280"/>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2" name="楕円 281"/>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3" name="テキスト ボックス 282"/>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6" name="楕円 285"/>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7" name="テキスト ボックス 286"/>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消防業務を広域化したことが主な要因となり、類似団体を下回っている。</a:t>
          </a:r>
        </a:p>
        <a:p>
          <a:r>
            <a:rPr kumimoji="1" lang="ja-JP" altLang="en-US" sz="1200">
              <a:latin typeface="ＭＳ Ｐゴシック" panose="020B0600070205080204" pitchFamily="50" charset="-128"/>
              <a:ea typeface="ＭＳ Ｐゴシック" panose="020B0600070205080204" pitchFamily="50" charset="-128"/>
            </a:rPr>
            <a:t>　今後も、事業の見直しや民間委託等、行政改革の推進を図りながら、業務量に応じた職員数となるよう適切な定員管理に努める。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62</xdr:row>
      <xdr:rowOff>161079</xdr:rowOff>
    </xdr:to>
    <xdr:cxnSp macro="">
      <xdr:nvCxnSpPr>
        <xdr:cNvPr id="322" name="直線コネクタ 321"/>
        <xdr:cNvCxnSpPr/>
      </xdr:nvCxnSpPr>
      <xdr:spPr>
        <a:xfrm>
          <a:off x="16179800" y="10790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155046</xdr:rowOff>
    </xdr:from>
    <xdr:to>
      <xdr:col>77</xdr:col>
      <xdr:colOff>44450</xdr:colOff>
      <xdr:row>62</xdr:row>
      <xdr:rowOff>161079</xdr:rowOff>
    </xdr:to>
    <xdr:cxnSp macro="">
      <xdr:nvCxnSpPr>
        <xdr:cNvPr id="325" name="直線コネクタ 324"/>
        <xdr:cNvCxnSpPr/>
      </xdr:nvCxnSpPr>
      <xdr:spPr>
        <a:xfrm>
          <a:off x="15290800" y="107849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147003</xdr:rowOff>
    </xdr:from>
    <xdr:to>
      <xdr:col>72</xdr:col>
      <xdr:colOff>203200</xdr:colOff>
      <xdr:row>62</xdr:row>
      <xdr:rowOff>155046</xdr:rowOff>
    </xdr:to>
    <xdr:cxnSp macro="">
      <xdr:nvCxnSpPr>
        <xdr:cNvPr id="328" name="直線コネクタ 327"/>
        <xdr:cNvCxnSpPr/>
      </xdr:nvCxnSpPr>
      <xdr:spPr>
        <a:xfrm>
          <a:off x="14401800" y="1077690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134938</xdr:rowOff>
    </xdr:from>
    <xdr:to>
      <xdr:col>68</xdr:col>
      <xdr:colOff>152400</xdr:colOff>
      <xdr:row>62</xdr:row>
      <xdr:rowOff>147003</xdr:rowOff>
    </xdr:to>
    <xdr:cxnSp macro="">
      <xdr:nvCxnSpPr>
        <xdr:cNvPr id="331" name="直線コネクタ 330"/>
        <xdr:cNvCxnSpPr/>
      </xdr:nvCxnSpPr>
      <xdr:spPr>
        <a:xfrm>
          <a:off x="13512800" y="107648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41" name="楕円 340"/>
        <xdr:cNvSpPr/>
      </xdr:nvSpPr>
      <xdr:spPr>
        <a:xfrm>
          <a:off x="16967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126806</xdr:rowOff>
    </xdr:from>
    <xdr:ext cx="762000" cy="259045"/>
    <xdr:sp macro="" textlink="">
      <xdr:nvSpPr>
        <xdr:cNvPr id="342" name="定員管理の状況該当値テキスト"/>
        <xdr:cNvSpPr txBox="1"/>
      </xdr:nvSpPr>
      <xdr:spPr>
        <a:xfrm>
          <a:off x="171069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43" name="楕円 342"/>
        <xdr:cNvSpPr/>
      </xdr:nvSpPr>
      <xdr:spPr>
        <a:xfrm>
          <a:off x="16129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44" name="テキスト ボックス 343"/>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104246</xdr:rowOff>
    </xdr:from>
    <xdr:to>
      <xdr:col>73</xdr:col>
      <xdr:colOff>44450</xdr:colOff>
      <xdr:row>63</xdr:row>
      <xdr:rowOff>34396</xdr:rowOff>
    </xdr:to>
    <xdr:sp macro="" textlink="">
      <xdr:nvSpPr>
        <xdr:cNvPr id="345" name="楕円 344"/>
        <xdr:cNvSpPr/>
      </xdr:nvSpPr>
      <xdr:spPr>
        <a:xfrm>
          <a:off x="15240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44573</xdr:rowOff>
    </xdr:from>
    <xdr:ext cx="762000" cy="259045"/>
    <xdr:sp macro="" textlink="">
      <xdr:nvSpPr>
        <xdr:cNvPr id="346" name="テキスト ボックス 345"/>
        <xdr:cNvSpPr txBox="1"/>
      </xdr:nvSpPr>
      <xdr:spPr>
        <a:xfrm>
          <a:off x="14909800" y="1050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96203</xdr:rowOff>
    </xdr:from>
    <xdr:to>
      <xdr:col>68</xdr:col>
      <xdr:colOff>203200</xdr:colOff>
      <xdr:row>63</xdr:row>
      <xdr:rowOff>26353</xdr:rowOff>
    </xdr:to>
    <xdr:sp macro="" textlink="">
      <xdr:nvSpPr>
        <xdr:cNvPr id="347" name="楕円 346"/>
        <xdr:cNvSpPr/>
      </xdr:nvSpPr>
      <xdr:spPr>
        <a:xfrm>
          <a:off x="14351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36530</xdr:rowOff>
    </xdr:from>
    <xdr:ext cx="762000" cy="259045"/>
    <xdr:sp macro="" textlink="">
      <xdr:nvSpPr>
        <xdr:cNvPr id="348" name="テキスト ボックス 347"/>
        <xdr:cNvSpPr txBox="1"/>
      </xdr:nvSpPr>
      <xdr:spPr>
        <a:xfrm>
          <a:off x="14020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84138</xdr:rowOff>
    </xdr:from>
    <xdr:to>
      <xdr:col>64</xdr:col>
      <xdr:colOff>152400</xdr:colOff>
      <xdr:row>63</xdr:row>
      <xdr:rowOff>14288</xdr:rowOff>
    </xdr:to>
    <xdr:sp macro="" textlink="">
      <xdr:nvSpPr>
        <xdr:cNvPr id="349" name="楕円 348"/>
        <xdr:cNvSpPr/>
      </xdr:nvSpPr>
      <xdr:spPr>
        <a:xfrm>
          <a:off x="13462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24465</xdr:rowOff>
    </xdr:from>
    <xdr:ext cx="762000" cy="259045"/>
    <xdr:sp macro="" textlink="">
      <xdr:nvSpPr>
        <xdr:cNvPr id="350" name="テキスト ボックス 349"/>
        <xdr:cNvSpPr txBox="1"/>
      </xdr:nvSpPr>
      <xdr:spPr>
        <a:xfrm>
          <a:off x="13131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実質公債費比率（３か年平均）は</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）と前年度比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これは令和元年度に借り入れた臨時財政対策債や小学校無線</a:t>
          </a:r>
          <a:r>
            <a:rPr kumimoji="1" lang="en-US" altLang="ja-JP" sz="1200">
              <a:latin typeface="ＭＳ Ｐゴシック" panose="020B0600070205080204" pitchFamily="50" charset="-128"/>
              <a:ea typeface="ＭＳ Ｐゴシック" panose="020B0600070205080204" pitchFamily="50" charset="-128"/>
            </a:rPr>
            <a:t>LAN</a:t>
          </a:r>
          <a:r>
            <a:rPr kumimoji="1" lang="ja-JP" altLang="en-US" sz="1200">
              <a:latin typeface="ＭＳ Ｐゴシック" panose="020B0600070205080204" pitchFamily="50" charset="-128"/>
              <a:ea typeface="ＭＳ Ｐゴシック" panose="020B0600070205080204" pitchFamily="50" charset="-128"/>
            </a:rPr>
            <a:t>構築事業に伴う地方債の元金償還が始まったことが主な要因である。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今後も大型事業が予想されていることから、投資的事業については取捨選択を行い、市債の新規発行額を計画的に管理していく。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150888</xdr:rowOff>
    </xdr:from>
    <xdr:to>
      <xdr:col>81</xdr:col>
      <xdr:colOff>44450</xdr:colOff>
      <xdr:row>42</xdr:row>
      <xdr:rowOff>2419</xdr:rowOff>
    </xdr:to>
    <xdr:cxnSp macro="">
      <xdr:nvCxnSpPr>
        <xdr:cNvPr id="385" name="直線コネクタ 384"/>
        <xdr:cNvCxnSpPr/>
      </xdr:nvCxnSpPr>
      <xdr:spPr>
        <a:xfrm>
          <a:off x="16179800" y="71803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41</xdr:row>
      <xdr:rowOff>150888</xdr:rowOff>
    </xdr:to>
    <xdr:cxnSp macro="">
      <xdr:nvCxnSpPr>
        <xdr:cNvPr id="388" name="直線コネクタ 387"/>
        <xdr:cNvCxnSpPr/>
      </xdr:nvCxnSpPr>
      <xdr:spPr>
        <a:xfrm>
          <a:off x="15290800" y="71343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104926</xdr:rowOff>
    </xdr:to>
    <xdr:cxnSp macro="">
      <xdr:nvCxnSpPr>
        <xdr:cNvPr id="391" name="直線コネクタ 390"/>
        <xdr:cNvCxnSpPr/>
      </xdr:nvCxnSpPr>
      <xdr:spPr>
        <a:xfrm>
          <a:off x="14401800" y="70769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47474</xdr:rowOff>
    </xdr:to>
    <xdr:cxnSp macro="">
      <xdr:nvCxnSpPr>
        <xdr:cNvPr id="394" name="直線コネクタ 393"/>
        <xdr:cNvCxnSpPr/>
      </xdr:nvCxnSpPr>
      <xdr:spPr>
        <a:xfrm>
          <a:off x="13512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4" name="楕円 403"/>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05" name="公債費負担の状況該当値テキスト"/>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6" name="楕円 405"/>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07" name="テキスト ボックス 406"/>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8" name="楕円 407"/>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09" name="テキスト ボックス 408"/>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0" name="楕円 409"/>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1" name="テキスト ボックス 410"/>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2" name="楕円 411"/>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3" name="テキスト ボックス 412"/>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主な要因は、地方債の新規発行を抑制したことによる地方債の現在高の減少によるもので、地方債の現在高が前年度比</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今後は公共施設の長寿命化改修工事や新庁舎整備などが予定されており、地方債残高が増加することが予想されるため、事業実施の適正化を図り、市債発行の抑制に努める。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21590</xdr:rowOff>
    </xdr:from>
    <xdr:to>
      <xdr:col>81</xdr:col>
      <xdr:colOff>44450</xdr:colOff>
      <xdr:row>16</xdr:row>
      <xdr:rowOff>33655</xdr:rowOff>
    </xdr:to>
    <xdr:cxnSp macro="">
      <xdr:nvCxnSpPr>
        <xdr:cNvPr id="449" name="直線コネクタ 448"/>
        <xdr:cNvCxnSpPr/>
      </xdr:nvCxnSpPr>
      <xdr:spPr>
        <a:xfrm flipV="1">
          <a:off x="16179800" y="276479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33655</xdr:rowOff>
    </xdr:from>
    <xdr:to>
      <xdr:col>77</xdr:col>
      <xdr:colOff>44450</xdr:colOff>
      <xdr:row>16</xdr:row>
      <xdr:rowOff>99151</xdr:rowOff>
    </xdr:to>
    <xdr:cxnSp macro="">
      <xdr:nvCxnSpPr>
        <xdr:cNvPr id="452" name="直線コネクタ 451"/>
        <xdr:cNvCxnSpPr/>
      </xdr:nvCxnSpPr>
      <xdr:spPr>
        <a:xfrm flipV="1">
          <a:off x="15290800" y="277685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73297</xdr:rowOff>
    </xdr:from>
    <xdr:to>
      <xdr:col>72</xdr:col>
      <xdr:colOff>203200</xdr:colOff>
      <xdr:row>16</xdr:row>
      <xdr:rowOff>99151</xdr:rowOff>
    </xdr:to>
    <xdr:cxnSp macro="">
      <xdr:nvCxnSpPr>
        <xdr:cNvPr id="455" name="直線コネクタ 454"/>
        <xdr:cNvCxnSpPr/>
      </xdr:nvCxnSpPr>
      <xdr:spPr>
        <a:xfrm>
          <a:off x="14401800" y="2816497"/>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75837</xdr:rowOff>
    </xdr:from>
    <xdr:to>
      <xdr:col>68</xdr:col>
      <xdr:colOff>152400</xdr:colOff>
      <xdr:row>16</xdr:row>
      <xdr:rowOff>73297</xdr:rowOff>
    </xdr:to>
    <xdr:cxnSp macro="">
      <xdr:nvCxnSpPr>
        <xdr:cNvPr id="458" name="直線コネクタ 457"/>
        <xdr:cNvCxnSpPr/>
      </xdr:nvCxnSpPr>
      <xdr:spPr>
        <a:xfrm>
          <a:off x="13512800" y="264758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142240</xdr:rowOff>
    </xdr:from>
    <xdr:to>
      <xdr:col>81</xdr:col>
      <xdr:colOff>95250</xdr:colOff>
      <xdr:row>16</xdr:row>
      <xdr:rowOff>72390</xdr:rowOff>
    </xdr:to>
    <xdr:sp macro="" textlink="">
      <xdr:nvSpPr>
        <xdr:cNvPr id="468" name="楕円 467"/>
        <xdr:cNvSpPr/>
      </xdr:nvSpPr>
      <xdr:spPr>
        <a:xfrm>
          <a:off x="169672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114317</xdr:rowOff>
    </xdr:from>
    <xdr:ext cx="762000" cy="259045"/>
    <xdr:sp macro="" textlink="">
      <xdr:nvSpPr>
        <xdr:cNvPr id="469" name="将来負担の状況該当値テキスト"/>
        <xdr:cNvSpPr txBox="1"/>
      </xdr:nvSpPr>
      <xdr:spPr>
        <a:xfrm>
          <a:off x="17106900" y="26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154305</xdr:rowOff>
    </xdr:from>
    <xdr:to>
      <xdr:col>77</xdr:col>
      <xdr:colOff>95250</xdr:colOff>
      <xdr:row>16</xdr:row>
      <xdr:rowOff>84455</xdr:rowOff>
    </xdr:to>
    <xdr:sp macro="" textlink="">
      <xdr:nvSpPr>
        <xdr:cNvPr id="470" name="楕円 469"/>
        <xdr:cNvSpPr/>
      </xdr:nvSpPr>
      <xdr:spPr>
        <a:xfrm>
          <a:off x="16129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69232</xdr:rowOff>
    </xdr:from>
    <xdr:ext cx="736600" cy="259045"/>
    <xdr:sp macro="" textlink="">
      <xdr:nvSpPr>
        <xdr:cNvPr id="471" name="テキスト ボックス 470"/>
        <xdr:cNvSpPr txBox="1"/>
      </xdr:nvSpPr>
      <xdr:spPr>
        <a:xfrm>
          <a:off x="15798800" y="281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48351</xdr:rowOff>
    </xdr:from>
    <xdr:to>
      <xdr:col>73</xdr:col>
      <xdr:colOff>44450</xdr:colOff>
      <xdr:row>16</xdr:row>
      <xdr:rowOff>149951</xdr:rowOff>
    </xdr:to>
    <xdr:sp macro="" textlink="">
      <xdr:nvSpPr>
        <xdr:cNvPr id="472" name="楕円 471"/>
        <xdr:cNvSpPr/>
      </xdr:nvSpPr>
      <xdr:spPr>
        <a:xfrm>
          <a:off x="15240000" y="279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134728</xdr:rowOff>
    </xdr:from>
    <xdr:ext cx="762000" cy="259045"/>
    <xdr:sp macro="" textlink="">
      <xdr:nvSpPr>
        <xdr:cNvPr id="473" name="テキスト ボックス 472"/>
        <xdr:cNvSpPr txBox="1"/>
      </xdr:nvSpPr>
      <xdr:spPr>
        <a:xfrm>
          <a:off x="14909800" y="287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22497</xdr:rowOff>
    </xdr:from>
    <xdr:to>
      <xdr:col>68</xdr:col>
      <xdr:colOff>203200</xdr:colOff>
      <xdr:row>16</xdr:row>
      <xdr:rowOff>124097</xdr:rowOff>
    </xdr:to>
    <xdr:sp macro="" textlink="">
      <xdr:nvSpPr>
        <xdr:cNvPr id="474" name="楕円 473"/>
        <xdr:cNvSpPr/>
      </xdr:nvSpPr>
      <xdr:spPr>
        <a:xfrm>
          <a:off x="14351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108874</xdr:rowOff>
    </xdr:from>
    <xdr:ext cx="762000" cy="259045"/>
    <xdr:sp macro="" textlink="">
      <xdr:nvSpPr>
        <xdr:cNvPr id="475" name="テキスト ボックス 474"/>
        <xdr:cNvSpPr txBox="1"/>
      </xdr:nvSpPr>
      <xdr:spPr>
        <a:xfrm>
          <a:off x="14020800" y="285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25037</xdr:rowOff>
    </xdr:from>
    <xdr:to>
      <xdr:col>64</xdr:col>
      <xdr:colOff>152400</xdr:colOff>
      <xdr:row>15</xdr:row>
      <xdr:rowOff>126637</xdr:rowOff>
    </xdr:to>
    <xdr:sp macro="" textlink="">
      <xdr:nvSpPr>
        <xdr:cNvPr id="476" name="楕円 475"/>
        <xdr:cNvSpPr/>
      </xdr:nvSpPr>
      <xdr:spPr>
        <a:xfrm>
          <a:off x="13462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111414</xdr:rowOff>
    </xdr:from>
    <xdr:ext cx="762000" cy="259045"/>
    <xdr:sp macro="" textlink="">
      <xdr:nvSpPr>
        <xdr:cNvPr id="477" name="テキスト ボックス 476"/>
        <xdr:cNvSpPr txBox="1"/>
      </xdr:nvSpPr>
      <xdr:spPr>
        <a:xfrm>
          <a:off x="13131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人件費に係る経常収支比率は、歳出は定年延長に伴う退職金の減などにより減少となったこと、歳入は地方税や地方交付税が増加したことによる経常一般財源の増により、前年度比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今後は人事院勧告に基づく給与改定が見込まれるが、引き続き業務の見直しによる効率化に取り組み、人件費の抑制に努めたい。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170434</xdr:rowOff>
    </xdr:to>
    <xdr:cxnSp macro="">
      <xdr:nvCxnSpPr>
        <xdr:cNvPr id="64" name="直線コネクタ 63"/>
        <xdr:cNvCxnSpPr/>
      </xdr:nvCxnSpPr>
      <xdr:spPr>
        <a:xfrm flipV="1">
          <a:off x="3987800" y="64500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170434</xdr:rowOff>
    </xdr:to>
    <xdr:cxnSp macro="">
      <xdr:nvCxnSpPr>
        <xdr:cNvPr id="67" name="直線コネクタ 66"/>
        <xdr:cNvCxnSpPr/>
      </xdr:nvCxnSpPr>
      <xdr:spPr>
        <a:xfrm>
          <a:off x="3098800" y="64226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38</xdr:row>
      <xdr:rowOff>90424</xdr:rowOff>
    </xdr:to>
    <xdr:cxnSp macro="">
      <xdr:nvCxnSpPr>
        <xdr:cNvPr id="70" name="直線コネクタ 69"/>
        <xdr:cNvCxnSpPr/>
      </xdr:nvCxnSpPr>
      <xdr:spPr>
        <a:xfrm flipV="1">
          <a:off x="2209800" y="64226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38</xdr:row>
      <xdr:rowOff>90424</xdr:rowOff>
    </xdr:to>
    <xdr:cxnSp macro="">
      <xdr:nvCxnSpPr>
        <xdr:cNvPr id="73" name="直線コネクタ 72"/>
        <xdr:cNvCxnSpPr/>
      </xdr:nvCxnSpPr>
      <xdr:spPr>
        <a:xfrm>
          <a:off x="1320800" y="6267196"/>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72153</xdr:rowOff>
    </xdr:from>
    <xdr:ext cx="762000" cy="259045"/>
    <xdr:sp macro="" textlink="">
      <xdr:nvSpPr>
        <xdr:cNvPr id="84" name="人件費該当値テキスト"/>
        <xdr:cNvSpPr txBox="1"/>
      </xdr:nvSpPr>
      <xdr:spPr>
        <a:xfrm>
          <a:off x="4914900" y="624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59961</xdr:rowOff>
    </xdr:from>
    <xdr:ext cx="736600" cy="259045"/>
    <xdr:sp macro="" textlink="">
      <xdr:nvSpPr>
        <xdr:cNvPr id="86" name="テキスト ボックス 85"/>
        <xdr:cNvSpPr txBox="1"/>
      </xdr:nvSpPr>
      <xdr:spPr>
        <a:xfrm>
          <a:off x="3606800" y="623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88" name="テキスト ボックス 87"/>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151401</xdr:rowOff>
    </xdr:from>
    <xdr:ext cx="762000" cy="259045"/>
    <xdr:sp macro="" textlink="">
      <xdr:nvSpPr>
        <xdr:cNvPr id="90" name="テキスト ボックス 89"/>
        <xdr:cNvSpPr txBox="1"/>
      </xdr:nvSpPr>
      <xdr:spPr>
        <a:xfrm>
          <a:off x="1828800" y="632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これは、放課後児童クラブの指定管理導入や公共施設の包括管理等による物件費の伸びが、経常一般財源の伸びを上回ったことが主な要因である。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今後も、物価高騰等により物件費の増加が見込まれるが、ＤＸ化等を推進することで業務改善を進め、物件費の歳出抑制に努める。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17</xdr:row>
      <xdr:rowOff>15421</xdr:rowOff>
    </xdr:to>
    <xdr:cxnSp macro="">
      <xdr:nvCxnSpPr>
        <xdr:cNvPr id="127" name="直線コネクタ 126"/>
        <xdr:cNvCxnSpPr/>
      </xdr:nvCxnSpPr>
      <xdr:spPr>
        <a:xfrm>
          <a:off x="15671800" y="27885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16</xdr:row>
      <xdr:rowOff>45357</xdr:rowOff>
    </xdr:to>
    <xdr:cxnSp macro="">
      <xdr:nvCxnSpPr>
        <xdr:cNvPr id="130" name="直線コネクタ 129"/>
        <xdr:cNvCxnSpPr/>
      </xdr:nvCxnSpPr>
      <xdr:spPr>
        <a:xfrm>
          <a:off x="14782800" y="25926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20864</xdr:rowOff>
    </xdr:to>
    <xdr:cxnSp macro="">
      <xdr:nvCxnSpPr>
        <xdr:cNvPr id="133" name="直線コネクタ 132"/>
        <xdr:cNvCxnSpPr/>
      </xdr:nvCxnSpPr>
      <xdr:spPr>
        <a:xfrm>
          <a:off x="13893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16</xdr:row>
      <xdr:rowOff>1814</xdr:rowOff>
    </xdr:to>
    <xdr:cxnSp macro="">
      <xdr:nvCxnSpPr>
        <xdr:cNvPr id="136" name="直線コネクタ 135"/>
        <xdr:cNvCxnSpPr/>
      </xdr:nvCxnSpPr>
      <xdr:spPr>
        <a:xfrm flipV="1">
          <a:off x="13004800" y="25817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6" name="楕円 145"/>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152598</xdr:rowOff>
    </xdr:from>
    <xdr:ext cx="762000" cy="259045"/>
    <xdr:sp macro="" textlink="">
      <xdr:nvSpPr>
        <xdr:cNvPr id="147" name="物件費該当値テキスト"/>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48" name="楕円 147"/>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49" name="テキスト ボックス 148"/>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0" name="楕円 149"/>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1" name="テキスト ボックス 150"/>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2" name="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3" name="テキスト ボックス 152"/>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4" name="楕円 153"/>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5" name="テキスト ボックス 154"/>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扶助費に係る経常収支比率は類似団体と比較して低い水準を維持している。これは、自立支援給付費等が増加しているものの、地方税や地方交付税が増加したことによる経常一般財源の増が主な要因である。</a:t>
          </a:r>
        </a:p>
        <a:p>
          <a:r>
            <a:rPr kumimoji="1" lang="ja-JP" altLang="en-US" sz="1200">
              <a:latin typeface="ＭＳ Ｐゴシック" panose="020B0600070205080204" pitchFamily="50" charset="-128"/>
              <a:ea typeface="ＭＳ Ｐゴシック" panose="020B0600070205080204" pitchFamily="50" charset="-128"/>
            </a:rPr>
            <a:t>　少子高齢化が進む中で扶助費は今後も増加傾向が見込まれるが、扶助対象の適正化を行うなど、今後も住民への福祉サービスを維持できるよう努める。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115570</xdr:rowOff>
    </xdr:to>
    <xdr:cxnSp macro="">
      <xdr:nvCxnSpPr>
        <xdr:cNvPr id="188" name="直線コネクタ 187"/>
        <xdr:cNvCxnSpPr/>
      </xdr:nvCxnSpPr>
      <xdr:spPr>
        <a:xfrm>
          <a:off x="3987800" y="954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77470</xdr:rowOff>
    </xdr:from>
    <xdr:to>
      <xdr:col>19</xdr:col>
      <xdr:colOff>187325</xdr:colOff>
      <xdr:row>55</xdr:row>
      <xdr:rowOff>115570</xdr:rowOff>
    </xdr:to>
    <xdr:cxnSp macro="">
      <xdr:nvCxnSpPr>
        <xdr:cNvPr id="191" name="直線コネクタ 190"/>
        <xdr:cNvCxnSpPr/>
      </xdr:nvCxnSpPr>
      <xdr:spPr>
        <a:xfrm>
          <a:off x="3098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77470</xdr:rowOff>
    </xdr:from>
    <xdr:to>
      <xdr:col>15</xdr:col>
      <xdr:colOff>98425</xdr:colOff>
      <xdr:row>55</xdr:row>
      <xdr:rowOff>115570</xdr:rowOff>
    </xdr:to>
    <xdr:cxnSp macro="">
      <xdr:nvCxnSpPr>
        <xdr:cNvPr id="194" name="直線コネクタ 193"/>
        <xdr:cNvCxnSpPr/>
      </xdr:nvCxnSpPr>
      <xdr:spPr>
        <a:xfrm flipV="1">
          <a:off x="2209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123190</xdr:rowOff>
    </xdr:to>
    <xdr:cxnSp macro="">
      <xdr:nvCxnSpPr>
        <xdr:cNvPr id="197" name="直線コネクタ 196"/>
        <xdr:cNvCxnSpPr/>
      </xdr:nvCxnSpPr>
      <xdr:spPr>
        <a:xfrm flipV="1">
          <a:off x="1320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7" name="楕円 206"/>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8" name="扶助費該当値テキスト"/>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9" name="楕円 208"/>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0" name="テキスト ボックス 209"/>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11" name="楕円 210"/>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212" name="テキスト ボックス 211"/>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3" name="楕円 212"/>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4" name="テキスト ボックス 213"/>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72390</xdr:rowOff>
    </xdr:from>
    <xdr:to>
      <xdr:col>6</xdr:col>
      <xdr:colOff>171450</xdr:colOff>
      <xdr:row>56</xdr:row>
      <xdr:rowOff>2540</xdr:rowOff>
    </xdr:to>
    <xdr:sp macro="" textlink="">
      <xdr:nvSpPr>
        <xdr:cNvPr id="215" name="楕円 214"/>
        <xdr:cNvSpPr/>
      </xdr:nvSpPr>
      <xdr:spPr>
        <a:xfrm>
          <a:off x="1270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12717</xdr:rowOff>
    </xdr:from>
    <xdr:ext cx="762000" cy="259045"/>
    <xdr:sp macro="" textlink="">
      <xdr:nvSpPr>
        <xdr:cNvPr id="216" name="テキスト ボックス 215"/>
        <xdr:cNvSpPr txBox="1"/>
      </xdr:nvSpPr>
      <xdr:spPr>
        <a:xfrm>
          <a:off x="939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これは、介護保険特別会計において、高齢化の進展に伴い介護・支援の必要となる被保険者数の増加により法定事業費分が増加したことで、一般会計からの繰出金が増加していることが主な要因である。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　特別会計への繰出金に関しては、法定のものを除き本来の独立採算制の観点から段階的な料金見直しや保険料の適正化を図るなどにより、普通会計の負担額を減らしていくよう努める。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110672</xdr:rowOff>
    </xdr:to>
    <xdr:cxnSp macro="">
      <xdr:nvCxnSpPr>
        <xdr:cNvPr id="251" name="直線コネクタ 250"/>
        <xdr:cNvCxnSpPr/>
      </xdr:nvCxnSpPr>
      <xdr:spPr>
        <a:xfrm>
          <a:off x="15671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78015</xdr:rowOff>
    </xdr:to>
    <xdr:cxnSp macro="">
      <xdr:nvCxnSpPr>
        <xdr:cNvPr id="254" name="直線コネクタ 253"/>
        <xdr:cNvCxnSpPr/>
      </xdr:nvCxnSpPr>
      <xdr:spPr>
        <a:xfrm>
          <a:off x="14782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34472</xdr:rowOff>
    </xdr:to>
    <xdr:cxnSp macro="">
      <xdr:nvCxnSpPr>
        <xdr:cNvPr id="257" name="直線コネクタ 256"/>
        <xdr:cNvCxnSpPr/>
      </xdr:nvCxnSpPr>
      <xdr:spPr>
        <a:xfrm flipV="1">
          <a:off x="13893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34472</xdr:rowOff>
    </xdr:to>
    <xdr:cxnSp macro="">
      <xdr:nvCxnSpPr>
        <xdr:cNvPr id="260" name="直線コネクタ 259"/>
        <xdr:cNvCxnSpPr/>
      </xdr:nvCxnSpPr>
      <xdr:spPr>
        <a:xfrm>
          <a:off x="13004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8" name="楕円 277"/>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9" name="テキスト ボックス 278"/>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これは、一部事務組合への負担金等が増となったが、経常一般財源の伸びが補助費等の伸びを上回ったことが主な要因である。</a:t>
          </a:r>
        </a:p>
        <a:p>
          <a:r>
            <a:rPr kumimoji="1" lang="ja-JP" altLang="en-US" sz="1200">
              <a:latin typeface="ＭＳ Ｐゴシック" panose="020B0600070205080204" pitchFamily="50" charset="-128"/>
              <a:ea typeface="ＭＳ Ｐゴシック" panose="020B0600070205080204" pitchFamily="50" charset="-128"/>
            </a:rPr>
            <a:t>　市が単独支出する補助金に関しては事業ごとに見直しを進め、歳出の抑制に努める。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149860</xdr:rowOff>
    </xdr:to>
    <xdr:cxnSp macro="">
      <xdr:nvCxnSpPr>
        <xdr:cNvPr id="310" name="直線コネクタ 309"/>
        <xdr:cNvCxnSpPr/>
      </xdr:nvCxnSpPr>
      <xdr:spPr>
        <a:xfrm flipV="1">
          <a:off x="15671800" y="6312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149860</xdr:rowOff>
    </xdr:to>
    <xdr:cxnSp macro="">
      <xdr:nvCxnSpPr>
        <xdr:cNvPr id="313" name="直線コネクタ 312"/>
        <xdr:cNvCxnSpPr/>
      </xdr:nvCxnSpPr>
      <xdr:spPr>
        <a:xfrm>
          <a:off x="14782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37</xdr:row>
      <xdr:rowOff>5842</xdr:rowOff>
    </xdr:to>
    <xdr:cxnSp macro="">
      <xdr:nvCxnSpPr>
        <xdr:cNvPr id="316" name="直線コネクタ 315"/>
        <xdr:cNvCxnSpPr/>
      </xdr:nvCxnSpPr>
      <xdr:spPr>
        <a:xfrm flipV="1">
          <a:off x="13893800" y="6258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5842</xdr:rowOff>
    </xdr:to>
    <xdr:cxnSp macro="">
      <xdr:nvCxnSpPr>
        <xdr:cNvPr id="319" name="直線コネクタ 318"/>
        <xdr:cNvCxnSpPr/>
      </xdr:nvCxnSpPr>
      <xdr:spPr>
        <a:xfrm>
          <a:off x="13004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9" name="楕円 328"/>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30" name="補助費等該当値テキスト"/>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1" name="楕円 330"/>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2" name="テキスト ボックス 33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3" name="楕円 332"/>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34" name="テキスト ボックス 333"/>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5" name="楕円 334"/>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6" name="テキスト ボックス 335"/>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7" name="楕円 336"/>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8" name="テキスト ボックス 337"/>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公債費に係る経常収支比率は、類似団体平均と比較して</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ポイント上回っており、前年度からは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これは、令和元年度に借り入れた臨時財政対策債や小学校無線</a:t>
          </a:r>
          <a:r>
            <a:rPr kumimoji="1" lang="en-US" altLang="ja-JP" sz="1200">
              <a:latin typeface="ＭＳ Ｐゴシック" panose="020B0600070205080204" pitchFamily="50" charset="-128"/>
              <a:ea typeface="ＭＳ Ｐゴシック" panose="020B0600070205080204" pitchFamily="50" charset="-128"/>
            </a:rPr>
            <a:t>LAN</a:t>
          </a:r>
          <a:r>
            <a:rPr kumimoji="1" lang="ja-JP" altLang="en-US" sz="1200">
              <a:latin typeface="ＭＳ Ｐゴシック" panose="020B0600070205080204" pitchFamily="50" charset="-128"/>
              <a:ea typeface="ＭＳ Ｐゴシック" panose="020B0600070205080204" pitchFamily="50" charset="-128"/>
            </a:rPr>
            <a:t>構築事業に係る元利償還が始まったことにより元利償還額は増えたものの、経常一般財源の伸びが公債費の伸びを上回ったことにより、前年度より経常収支比率が減少した。今後も選択と集中により、重点的に投資を行う事業を選別し、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123189</xdr:rowOff>
    </xdr:to>
    <xdr:cxnSp macro="">
      <xdr:nvCxnSpPr>
        <xdr:cNvPr id="371" name="直線コネクタ 370"/>
        <xdr:cNvCxnSpPr/>
      </xdr:nvCxnSpPr>
      <xdr:spPr>
        <a:xfrm flipV="1">
          <a:off x="3987800" y="133096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123189</xdr:rowOff>
    </xdr:to>
    <xdr:cxnSp macro="">
      <xdr:nvCxnSpPr>
        <xdr:cNvPr id="374" name="直線コネクタ 373"/>
        <xdr:cNvCxnSpPr/>
      </xdr:nvCxnSpPr>
      <xdr:spPr>
        <a:xfrm>
          <a:off x="3098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107950</xdr:rowOff>
    </xdr:to>
    <xdr:cxnSp macro="">
      <xdr:nvCxnSpPr>
        <xdr:cNvPr id="377" name="直線コネクタ 376"/>
        <xdr:cNvCxnSpPr/>
      </xdr:nvCxnSpPr>
      <xdr:spPr>
        <a:xfrm flipV="1">
          <a:off x="2209800" y="13256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123189</xdr:rowOff>
    </xdr:to>
    <xdr:cxnSp macro="">
      <xdr:nvCxnSpPr>
        <xdr:cNvPr id="380" name="直線コネクタ 379"/>
        <xdr:cNvCxnSpPr/>
      </xdr:nvCxnSpPr>
      <xdr:spPr>
        <a:xfrm flipV="1">
          <a:off x="1320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1"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2" name="楕円 391"/>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3" name="テキスト ボックス 392"/>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4" name="楕円 393"/>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5" name="テキスト ボックス 39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6" name="楕円 395"/>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97" name="テキスト ボックス 396"/>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8" name="楕円 397"/>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99" name="テキスト ボックス 398"/>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公債費以外の経常収支比率は、類似団体平均と比較して、</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ポイント下回っており、低い水準を維持しているが、対前年度比では</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主な要因は、分母となる経常一般財源の伸び以上に物件費や繰出金などの経常経費が増加していることである。今後も高齢化や教育・保育の充実に伴い扶助費や繰出金において事業費の減少が見込めない中で、これまで以上に事業の適正化に努めることで歳出の抑制を図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69850</xdr:rowOff>
    </xdr:to>
    <xdr:cxnSp macro="">
      <xdr:nvCxnSpPr>
        <xdr:cNvPr id="423" name="直線コネクタ 422"/>
        <xdr:cNvCxnSpPr/>
      </xdr:nvCxnSpPr>
      <xdr:spPr>
        <a:xfrm flipV="1">
          <a:off x="16510000" y="1272286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4"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5" name="直線コネクタ 424"/>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xdr:rowOff>
    </xdr:from>
    <xdr:to>
      <xdr:col>82</xdr:col>
      <xdr:colOff>107950</xdr:colOff>
      <xdr:row>75</xdr:row>
      <xdr:rowOff>52705</xdr:rowOff>
    </xdr:to>
    <xdr:cxnSp macro="">
      <xdr:nvCxnSpPr>
        <xdr:cNvPr id="428" name="直線コネクタ 427"/>
        <xdr:cNvCxnSpPr/>
      </xdr:nvCxnSpPr>
      <xdr:spPr>
        <a:xfrm>
          <a:off x="15671800" y="128657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2557</xdr:rowOff>
    </xdr:from>
    <xdr:ext cx="762000" cy="259045"/>
    <xdr:sp macro="" textlink="">
      <xdr:nvSpPr>
        <xdr:cNvPr id="429"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30" name="フローチャート: 判断 429"/>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75565</xdr:rowOff>
    </xdr:from>
    <xdr:to>
      <xdr:col>78</xdr:col>
      <xdr:colOff>69850</xdr:colOff>
      <xdr:row>75</xdr:row>
      <xdr:rowOff>6985</xdr:rowOff>
    </xdr:to>
    <xdr:cxnSp macro="">
      <xdr:nvCxnSpPr>
        <xdr:cNvPr id="431" name="直線コネクタ 430"/>
        <xdr:cNvCxnSpPr/>
      </xdr:nvCxnSpPr>
      <xdr:spPr>
        <a:xfrm>
          <a:off x="14782800" y="1259141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110489</xdr:rowOff>
    </xdr:from>
    <xdr:to>
      <xdr:col>78</xdr:col>
      <xdr:colOff>120650</xdr:colOff>
      <xdr:row>77</xdr:row>
      <xdr:rowOff>40639</xdr:rowOff>
    </xdr:to>
    <xdr:sp macro="" textlink="">
      <xdr:nvSpPr>
        <xdr:cNvPr id="432" name="フローチャート: 判断 431"/>
        <xdr:cNvSpPr/>
      </xdr:nvSpPr>
      <xdr:spPr>
        <a:xfrm>
          <a:off x="15621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33" name="テキスト ボックス 432"/>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75565</xdr:rowOff>
    </xdr:from>
    <xdr:to>
      <xdr:col>73</xdr:col>
      <xdr:colOff>180975</xdr:colOff>
      <xdr:row>74</xdr:row>
      <xdr:rowOff>121285</xdr:rowOff>
    </xdr:to>
    <xdr:cxnSp macro="">
      <xdr:nvCxnSpPr>
        <xdr:cNvPr id="434" name="直線コネクタ 433"/>
        <xdr:cNvCxnSpPr/>
      </xdr:nvCxnSpPr>
      <xdr:spPr>
        <a:xfrm flipV="1">
          <a:off x="13893800" y="1259141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35" name="フローチャート: 判断 434"/>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36" name="テキスト ボックス 435"/>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149860</xdr:rowOff>
    </xdr:from>
    <xdr:to>
      <xdr:col>69</xdr:col>
      <xdr:colOff>92075</xdr:colOff>
      <xdr:row>74</xdr:row>
      <xdr:rowOff>121285</xdr:rowOff>
    </xdr:to>
    <xdr:cxnSp macro="">
      <xdr:nvCxnSpPr>
        <xdr:cNvPr id="437" name="直線コネクタ 436"/>
        <xdr:cNvCxnSpPr/>
      </xdr:nvCxnSpPr>
      <xdr:spPr>
        <a:xfrm>
          <a:off x="13004800" y="1266571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40" name="フローチャート: 判断 439"/>
        <xdr:cNvSpPr/>
      </xdr:nvSpPr>
      <xdr:spPr>
        <a:xfrm>
          <a:off x="12954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111141</xdr:rowOff>
    </xdr:from>
    <xdr:ext cx="762000" cy="259045"/>
    <xdr:sp macro="" textlink="">
      <xdr:nvSpPr>
        <xdr:cNvPr id="441" name="テキスト ボックス 440"/>
        <xdr:cNvSpPr txBox="1"/>
      </xdr:nvSpPr>
      <xdr:spPr>
        <a:xfrm>
          <a:off x="12623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47" name="楕円 446"/>
        <xdr:cNvSpPr/>
      </xdr:nvSpPr>
      <xdr:spPr>
        <a:xfrm>
          <a:off x="16459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18432</xdr:rowOff>
    </xdr:from>
    <xdr:ext cx="762000" cy="259045"/>
    <xdr:sp macro="" textlink="">
      <xdr:nvSpPr>
        <xdr:cNvPr id="448" name="公債費以外該当値テキスト"/>
        <xdr:cNvSpPr txBox="1"/>
      </xdr:nvSpPr>
      <xdr:spPr>
        <a:xfrm>
          <a:off x="16598900" y="127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127635</xdr:rowOff>
    </xdr:from>
    <xdr:to>
      <xdr:col>78</xdr:col>
      <xdr:colOff>120650</xdr:colOff>
      <xdr:row>75</xdr:row>
      <xdr:rowOff>57785</xdr:rowOff>
    </xdr:to>
    <xdr:sp macro="" textlink="">
      <xdr:nvSpPr>
        <xdr:cNvPr id="449" name="楕円 448"/>
        <xdr:cNvSpPr/>
      </xdr:nvSpPr>
      <xdr:spPr>
        <a:xfrm>
          <a:off x="15621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67962</xdr:rowOff>
    </xdr:from>
    <xdr:ext cx="736600" cy="259045"/>
    <xdr:sp macro="" textlink="">
      <xdr:nvSpPr>
        <xdr:cNvPr id="450" name="テキスト ボックス 449"/>
        <xdr:cNvSpPr txBox="1"/>
      </xdr:nvSpPr>
      <xdr:spPr>
        <a:xfrm>
          <a:off x="15290800" y="1258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24765</xdr:rowOff>
    </xdr:from>
    <xdr:to>
      <xdr:col>74</xdr:col>
      <xdr:colOff>31750</xdr:colOff>
      <xdr:row>73</xdr:row>
      <xdr:rowOff>126365</xdr:rowOff>
    </xdr:to>
    <xdr:sp macro="" textlink="">
      <xdr:nvSpPr>
        <xdr:cNvPr id="451" name="楕円 450"/>
        <xdr:cNvSpPr/>
      </xdr:nvSpPr>
      <xdr:spPr>
        <a:xfrm>
          <a:off x="14732000" y="12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136542</xdr:rowOff>
    </xdr:from>
    <xdr:ext cx="762000" cy="259045"/>
    <xdr:sp macro="" textlink="">
      <xdr:nvSpPr>
        <xdr:cNvPr id="452" name="テキスト ボックス 451"/>
        <xdr:cNvSpPr txBox="1"/>
      </xdr:nvSpPr>
      <xdr:spPr>
        <a:xfrm>
          <a:off x="14401800" y="1230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70485</xdr:rowOff>
    </xdr:from>
    <xdr:to>
      <xdr:col>69</xdr:col>
      <xdr:colOff>142875</xdr:colOff>
      <xdr:row>75</xdr:row>
      <xdr:rowOff>635</xdr:rowOff>
    </xdr:to>
    <xdr:sp macro="" textlink="">
      <xdr:nvSpPr>
        <xdr:cNvPr id="453" name="楕円 452"/>
        <xdr:cNvSpPr/>
      </xdr:nvSpPr>
      <xdr:spPr>
        <a:xfrm>
          <a:off x="13843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10812</xdr:rowOff>
    </xdr:from>
    <xdr:ext cx="762000" cy="259045"/>
    <xdr:sp macro="" textlink="">
      <xdr:nvSpPr>
        <xdr:cNvPr id="454" name="テキスト ボックス 453"/>
        <xdr:cNvSpPr txBox="1"/>
      </xdr:nvSpPr>
      <xdr:spPr>
        <a:xfrm>
          <a:off x="13512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99060</xdr:rowOff>
    </xdr:from>
    <xdr:to>
      <xdr:col>65</xdr:col>
      <xdr:colOff>53975</xdr:colOff>
      <xdr:row>74</xdr:row>
      <xdr:rowOff>29210</xdr:rowOff>
    </xdr:to>
    <xdr:sp macro="" textlink="">
      <xdr:nvSpPr>
        <xdr:cNvPr id="455" name="楕円 454"/>
        <xdr:cNvSpPr/>
      </xdr:nvSpPr>
      <xdr:spPr>
        <a:xfrm>
          <a:off x="12954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39387</xdr:rowOff>
    </xdr:from>
    <xdr:ext cx="762000" cy="259045"/>
    <xdr:sp macro="" textlink="">
      <xdr:nvSpPr>
        <xdr:cNvPr id="456" name="テキスト ボックス 455"/>
        <xdr:cNvSpPr txBox="1"/>
      </xdr:nvSpPr>
      <xdr:spPr>
        <a:xfrm>
          <a:off x="12623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140769</xdr:rowOff>
    </xdr:from>
    <xdr:to>
      <xdr:col>29</xdr:col>
      <xdr:colOff>127000</xdr:colOff>
      <xdr:row>15</xdr:row>
      <xdr:rowOff>15999</xdr:rowOff>
    </xdr:to>
    <xdr:cxnSp macro="">
      <xdr:nvCxnSpPr>
        <xdr:cNvPr id="48" name="直線コネクタ 47"/>
        <xdr:cNvCxnSpPr/>
      </xdr:nvCxnSpPr>
      <xdr:spPr bwMode="auto">
        <a:xfrm flipV="1">
          <a:off x="5003800" y="2588694"/>
          <a:ext cx="647700" cy="4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15999</xdr:rowOff>
    </xdr:from>
    <xdr:to>
      <xdr:col>26</xdr:col>
      <xdr:colOff>50800</xdr:colOff>
      <xdr:row>15</xdr:row>
      <xdr:rowOff>82819</xdr:rowOff>
    </xdr:to>
    <xdr:cxnSp macro="">
      <xdr:nvCxnSpPr>
        <xdr:cNvPr id="51" name="直線コネクタ 50"/>
        <xdr:cNvCxnSpPr/>
      </xdr:nvCxnSpPr>
      <xdr:spPr bwMode="auto">
        <a:xfrm flipV="1">
          <a:off x="4305300" y="2635374"/>
          <a:ext cx="698500" cy="6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82819</xdr:rowOff>
    </xdr:from>
    <xdr:to>
      <xdr:col>22</xdr:col>
      <xdr:colOff>114300</xdr:colOff>
      <xdr:row>15</xdr:row>
      <xdr:rowOff>105176</xdr:rowOff>
    </xdr:to>
    <xdr:cxnSp macro="">
      <xdr:nvCxnSpPr>
        <xdr:cNvPr id="54" name="直線コネクタ 53"/>
        <xdr:cNvCxnSpPr/>
      </xdr:nvCxnSpPr>
      <xdr:spPr bwMode="auto">
        <a:xfrm flipV="1">
          <a:off x="3606800" y="2702194"/>
          <a:ext cx="698500" cy="2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105176</xdr:rowOff>
    </xdr:from>
    <xdr:to>
      <xdr:col>18</xdr:col>
      <xdr:colOff>177800</xdr:colOff>
      <xdr:row>15</xdr:row>
      <xdr:rowOff>152314</xdr:rowOff>
    </xdr:to>
    <xdr:cxnSp macro="">
      <xdr:nvCxnSpPr>
        <xdr:cNvPr id="57" name="直線コネクタ 56"/>
        <xdr:cNvCxnSpPr/>
      </xdr:nvCxnSpPr>
      <xdr:spPr bwMode="auto">
        <a:xfrm flipV="1">
          <a:off x="2908300" y="2724551"/>
          <a:ext cx="698500" cy="4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89969</xdr:rowOff>
    </xdr:from>
    <xdr:to>
      <xdr:col>29</xdr:col>
      <xdr:colOff>177800</xdr:colOff>
      <xdr:row>15</xdr:row>
      <xdr:rowOff>20119</xdr:rowOff>
    </xdr:to>
    <xdr:sp macro="" textlink="">
      <xdr:nvSpPr>
        <xdr:cNvPr id="67" name="楕円 66"/>
        <xdr:cNvSpPr/>
      </xdr:nvSpPr>
      <xdr:spPr bwMode="auto">
        <a:xfrm>
          <a:off x="5600700" y="2537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106496</xdr:rowOff>
    </xdr:from>
    <xdr:ext cx="762000" cy="259045"/>
    <xdr:sp macro="" textlink="">
      <xdr:nvSpPr>
        <xdr:cNvPr id="68" name="人口1人当たり決算額の推移該当値テキスト130"/>
        <xdr:cNvSpPr txBox="1"/>
      </xdr:nvSpPr>
      <xdr:spPr>
        <a:xfrm>
          <a:off x="5740400" y="238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136649</xdr:rowOff>
    </xdr:from>
    <xdr:to>
      <xdr:col>26</xdr:col>
      <xdr:colOff>101600</xdr:colOff>
      <xdr:row>15</xdr:row>
      <xdr:rowOff>66799</xdr:rowOff>
    </xdr:to>
    <xdr:sp macro="" textlink="">
      <xdr:nvSpPr>
        <xdr:cNvPr id="69" name="楕円 68"/>
        <xdr:cNvSpPr/>
      </xdr:nvSpPr>
      <xdr:spPr bwMode="auto">
        <a:xfrm>
          <a:off x="4953000" y="258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76976</xdr:rowOff>
    </xdr:from>
    <xdr:ext cx="736600" cy="259045"/>
    <xdr:sp macro="" textlink="">
      <xdr:nvSpPr>
        <xdr:cNvPr id="70" name="テキスト ボックス 69"/>
        <xdr:cNvSpPr txBox="1"/>
      </xdr:nvSpPr>
      <xdr:spPr>
        <a:xfrm>
          <a:off x="4622800" y="2353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32019</xdr:rowOff>
    </xdr:from>
    <xdr:to>
      <xdr:col>22</xdr:col>
      <xdr:colOff>165100</xdr:colOff>
      <xdr:row>15</xdr:row>
      <xdr:rowOff>133619</xdr:rowOff>
    </xdr:to>
    <xdr:sp macro="" textlink="">
      <xdr:nvSpPr>
        <xdr:cNvPr id="71" name="楕円 70"/>
        <xdr:cNvSpPr/>
      </xdr:nvSpPr>
      <xdr:spPr bwMode="auto">
        <a:xfrm>
          <a:off x="4254500" y="265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143796</xdr:rowOff>
    </xdr:from>
    <xdr:ext cx="762000" cy="259045"/>
    <xdr:sp macro="" textlink="">
      <xdr:nvSpPr>
        <xdr:cNvPr id="72" name="テキスト ボックス 71"/>
        <xdr:cNvSpPr txBox="1"/>
      </xdr:nvSpPr>
      <xdr:spPr>
        <a:xfrm>
          <a:off x="3924300" y="242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54376</xdr:rowOff>
    </xdr:from>
    <xdr:to>
      <xdr:col>19</xdr:col>
      <xdr:colOff>38100</xdr:colOff>
      <xdr:row>15</xdr:row>
      <xdr:rowOff>155976</xdr:rowOff>
    </xdr:to>
    <xdr:sp macro="" textlink="">
      <xdr:nvSpPr>
        <xdr:cNvPr id="73" name="楕円 72"/>
        <xdr:cNvSpPr/>
      </xdr:nvSpPr>
      <xdr:spPr bwMode="auto">
        <a:xfrm>
          <a:off x="3556000" y="2673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166153</xdr:rowOff>
    </xdr:from>
    <xdr:ext cx="762000" cy="259045"/>
    <xdr:sp macro="" textlink="">
      <xdr:nvSpPr>
        <xdr:cNvPr id="74" name="テキスト ボックス 73"/>
        <xdr:cNvSpPr txBox="1"/>
      </xdr:nvSpPr>
      <xdr:spPr>
        <a:xfrm>
          <a:off x="3225800" y="244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101514</xdr:rowOff>
    </xdr:from>
    <xdr:to>
      <xdr:col>15</xdr:col>
      <xdr:colOff>101600</xdr:colOff>
      <xdr:row>16</xdr:row>
      <xdr:rowOff>31664</xdr:rowOff>
    </xdr:to>
    <xdr:sp macro="" textlink="">
      <xdr:nvSpPr>
        <xdr:cNvPr id="75" name="楕円 74"/>
        <xdr:cNvSpPr/>
      </xdr:nvSpPr>
      <xdr:spPr bwMode="auto">
        <a:xfrm>
          <a:off x="2857500" y="272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41841</xdr:rowOff>
    </xdr:from>
    <xdr:ext cx="762000" cy="259045"/>
    <xdr:sp macro="" textlink="">
      <xdr:nvSpPr>
        <xdr:cNvPr id="76" name="テキスト ボックス 75"/>
        <xdr:cNvSpPr txBox="1"/>
      </xdr:nvSpPr>
      <xdr:spPr>
        <a:xfrm>
          <a:off x="2527300" y="248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74575</xdr:rowOff>
    </xdr:from>
    <xdr:to>
      <xdr:col>29</xdr:col>
      <xdr:colOff>127000</xdr:colOff>
      <xdr:row>35</xdr:row>
      <xdr:rowOff>93587</xdr:rowOff>
    </xdr:to>
    <xdr:cxnSp macro="">
      <xdr:nvCxnSpPr>
        <xdr:cNvPr id="109" name="直線コネクタ 108"/>
        <xdr:cNvCxnSpPr/>
      </xdr:nvCxnSpPr>
      <xdr:spPr bwMode="auto">
        <a:xfrm>
          <a:off x="5003800" y="6684925"/>
          <a:ext cx="6477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74575</xdr:rowOff>
    </xdr:from>
    <xdr:to>
      <xdr:col>26</xdr:col>
      <xdr:colOff>50800</xdr:colOff>
      <xdr:row>35</xdr:row>
      <xdr:rowOff>111913</xdr:rowOff>
    </xdr:to>
    <xdr:cxnSp macro="">
      <xdr:nvCxnSpPr>
        <xdr:cNvPr id="112" name="直線コネクタ 111"/>
        <xdr:cNvCxnSpPr/>
      </xdr:nvCxnSpPr>
      <xdr:spPr bwMode="auto">
        <a:xfrm flipV="1">
          <a:off x="4305300" y="6684925"/>
          <a:ext cx="698500" cy="3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111913</xdr:rowOff>
    </xdr:from>
    <xdr:to>
      <xdr:col>22</xdr:col>
      <xdr:colOff>114300</xdr:colOff>
      <xdr:row>35</xdr:row>
      <xdr:rowOff>176492</xdr:rowOff>
    </xdr:to>
    <xdr:cxnSp macro="">
      <xdr:nvCxnSpPr>
        <xdr:cNvPr id="115" name="直線コネクタ 114"/>
        <xdr:cNvCxnSpPr/>
      </xdr:nvCxnSpPr>
      <xdr:spPr bwMode="auto">
        <a:xfrm flipV="1">
          <a:off x="3606800" y="6722263"/>
          <a:ext cx="698500" cy="6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176492</xdr:rowOff>
    </xdr:from>
    <xdr:to>
      <xdr:col>18</xdr:col>
      <xdr:colOff>177800</xdr:colOff>
      <xdr:row>35</xdr:row>
      <xdr:rowOff>192608</xdr:rowOff>
    </xdr:to>
    <xdr:cxnSp macro="">
      <xdr:nvCxnSpPr>
        <xdr:cNvPr id="118" name="直線コネクタ 117"/>
        <xdr:cNvCxnSpPr/>
      </xdr:nvCxnSpPr>
      <xdr:spPr bwMode="auto">
        <a:xfrm flipV="1">
          <a:off x="2908300" y="6786842"/>
          <a:ext cx="698500" cy="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42787</xdr:rowOff>
    </xdr:from>
    <xdr:to>
      <xdr:col>29</xdr:col>
      <xdr:colOff>177800</xdr:colOff>
      <xdr:row>35</xdr:row>
      <xdr:rowOff>144387</xdr:rowOff>
    </xdr:to>
    <xdr:sp macro="" textlink="">
      <xdr:nvSpPr>
        <xdr:cNvPr id="128" name="楕円 127"/>
        <xdr:cNvSpPr/>
      </xdr:nvSpPr>
      <xdr:spPr bwMode="auto">
        <a:xfrm>
          <a:off x="5600700" y="6653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230764</xdr:rowOff>
    </xdr:from>
    <xdr:ext cx="762000" cy="259045"/>
    <xdr:sp macro="" textlink="">
      <xdr:nvSpPr>
        <xdr:cNvPr id="129" name="人口1人当たり決算額の推移該当値テキスト445"/>
        <xdr:cNvSpPr txBox="1"/>
      </xdr:nvSpPr>
      <xdr:spPr>
        <a:xfrm>
          <a:off x="5740400" y="649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23775</xdr:rowOff>
    </xdr:from>
    <xdr:to>
      <xdr:col>26</xdr:col>
      <xdr:colOff>101600</xdr:colOff>
      <xdr:row>35</xdr:row>
      <xdr:rowOff>125375</xdr:rowOff>
    </xdr:to>
    <xdr:sp macro="" textlink="">
      <xdr:nvSpPr>
        <xdr:cNvPr id="130" name="楕円 129"/>
        <xdr:cNvSpPr/>
      </xdr:nvSpPr>
      <xdr:spPr bwMode="auto">
        <a:xfrm>
          <a:off x="4953000" y="663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135552</xdr:rowOff>
    </xdr:from>
    <xdr:ext cx="736600" cy="259045"/>
    <xdr:sp macro="" textlink="">
      <xdr:nvSpPr>
        <xdr:cNvPr id="131" name="テキスト ボックス 130"/>
        <xdr:cNvSpPr txBox="1"/>
      </xdr:nvSpPr>
      <xdr:spPr>
        <a:xfrm>
          <a:off x="4622800" y="64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61113</xdr:rowOff>
    </xdr:from>
    <xdr:to>
      <xdr:col>22</xdr:col>
      <xdr:colOff>165100</xdr:colOff>
      <xdr:row>35</xdr:row>
      <xdr:rowOff>162713</xdr:rowOff>
    </xdr:to>
    <xdr:sp macro="" textlink="">
      <xdr:nvSpPr>
        <xdr:cNvPr id="132" name="楕円 131"/>
        <xdr:cNvSpPr/>
      </xdr:nvSpPr>
      <xdr:spPr bwMode="auto">
        <a:xfrm>
          <a:off x="4254500" y="667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172890</xdr:rowOff>
    </xdr:from>
    <xdr:ext cx="762000" cy="259045"/>
    <xdr:sp macro="" textlink="">
      <xdr:nvSpPr>
        <xdr:cNvPr id="133" name="テキスト ボックス 132"/>
        <xdr:cNvSpPr txBox="1"/>
      </xdr:nvSpPr>
      <xdr:spPr>
        <a:xfrm>
          <a:off x="3924300" y="644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125692</xdr:rowOff>
    </xdr:from>
    <xdr:to>
      <xdr:col>19</xdr:col>
      <xdr:colOff>38100</xdr:colOff>
      <xdr:row>35</xdr:row>
      <xdr:rowOff>227292</xdr:rowOff>
    </xdr:to>
    <xdr:sp macro="" textlink="">
      <xdr:nvSpPr>
        <xdr:cNvPr id="134" name="楕円 133"/>
        <xdr:cNvSpPr/>
      </xdr:nvSpPr>
      <xdr:spPr bwMode="auto">
        <a:xfrm>
          <a:off x="3556000" y="673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237469</xdr:rowOff>
    </xdr:from>
    <xdr:ext cx="762000" cy="259045"/>
    <xdr:sp macro="" textlink="">
      <xdr:nvSpPr>
        <xdr:cNvPr id="135" name="テキスト ボックス 134"/>
        <xdr:cNvSpPr txBox="1"/>
      </xdr:nvSpPr>
      <xdr:spPr>
        <a:xfrm>
          <a:off x="3225800" y="65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141808</xdr:rowOff>
    </xdr:from>
    <xdr:to>
      <xdr:col>15</xdr:col>
      <xdr:colOff>101600</xdr:colOff>
      <xdr:row>35</xdr:row>
      <xdr:rowOff>243408</xdr:rowOff>
    </xdr:to>
    <xdr:sp macro="" textlink="">
      <xdr:nvSpPr>
        <xdr:cNvPr id="136" name="楕円 135"/>
        <xdr:cNvSpPr/>
      </xdr:nvSpPr>
      <xdr:spPr bwMode="auto">
        <a:xfrm>
          <a:off x="2857500" y="675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253585</xdr:rowOff>
    </xdr:from>
    <xdr:ext cx="762000" cy="259045"/>
    <xdr:sp macro="" textlink="">
      <xdr:nvSpPr>
        <xdr:cNvPr id="137" name="テキスト ボックス 136"/>
        <xdr:cNvSpPr txBox="1"/>
      </xdr:nvSpPr>
      <xdr:spPr>
        <a:xfrm>
          <a:off x="2527300" y="65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168824</xdr:rowOff>
    </xdr:from>
    <xdr:to>
      <xdr:col>24</xdr:col>
      <xdr:colOff>63500</xdr:colOff>
      <xdr:row>36</xdr:row>
      <xdr:rowOff>32235</xdr:rowOff>
    </xdr:to>
    <xdr:cxnSp macro="">
      <xdr:nvCxnSpPr>
        <xdr:cNvPr id="59" name="直線コネクタ 58"/>
        <xdr:cNvCxnSpPr/>
      </xdr:nvCxnSpPr>
      <xdr:spPr>
        <a:xfrm>
          <a:off x="3797300" y="6169574"/>
          <a:ext cx="8382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168824</xdr:rowOff>
    </xdr:from>
    <xdr:to>
      <xdr:col>19</xdr:col>
      <xdr:colOff>177800</xdr:colOff>
      <xdr:row>36</xdr:row>
      <xdr:rowOff>20234</xdr:rowOff>
    </xdr:to>
    <xdr:cxnSp macro="">
      <xdr:nvCxnSpPr>
        <xdr:cNvPr id="62" name="直線コネクタ 61"/>
        <xdr:cNvCxnSpPr/>
      </xdr:nvCxnSpPr>
      <xdr:spPr>
        <a:xfrm flipV="1">
          <a:off x="2908300" y="61695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20234</xdr:rowOff>
    </xdr:from>
    <xdr:to>
      <xdr:col>15</xdr:col>
      <xdr:colOff>50800</xdr:colOff>
      <xdr:row>36</xdr:row>
      <xdr:rowOff>45882</xdr:rowOff>
    </xdr:to>
    <xdr:cxnSp macro="">
      <xdr:nvCxnSpPr>
        <xdr:cNvPr id="65" name="直線コネクタ 64"/>
        <xdr:cNvCxnSpPr/>
      </xdr:nvCxnSpPr>
      <xdr:spPr>
        <a:xfrm flipV="1">
          <a:off x="2019300" y="6192434"/>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45882</xdr:rowOff>
    </xdr:from>
    <xdr:to>
      <xdr:col>10</xdr:col>
      <xdr:colOff>114300</xdr:colOff>
      <xdr:row>37</xdr:row>
      <xdr:rowOff>157576</xdr:rowOff>
    </xdr:to>
    <xdr:cxnSp macro="">
      <xdr:nvCxnSpPr>
        <xdr:cNvPr id="68" name="直線コネクタ 67"/>
        <xdr:cNvCxnSpPr/>
      </xdr:nvCxnSpPr>
      <xdr:spPr>
        <a:xfrm flipV="1">
          <a:off x="1130300" y="6218082"/>
          <a:ext cx="889000" cy="28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152885</xdr:rowOff>
    </xdr:from>
    <xdr:to>
      <xdr:col>24</xdr:col>
      <xdr:colOff>114300</xdr:colOff>
      <xdr:row>36</xdr:row>
      <xdr:rowOff>83035</xdr:rowOff>
    </xdr:to>
    <xdr:sp macro="" textlink="">
      <xdr:nvSpPr>
        <xdr:cNvPr id="78" name="楕円 77"/>
        <xdr:cNvSpPr/>
      </xdr:nvSpPr>
      <xdr:spPr>
        <a:xfrm>
          <a:off x="4584700" y="615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131312</xdr:rowOff>
    </xdr:from>
    <xdr:ext cx="534377" cy="259045"/>
    <xdr:sp macro="" textlink="">
      <xdr:nvSpPr>
        <xdr:cNvPr id="79" name="人件費該当値テキスト"/>
        <xdr:cNvSpPr txBox="1"/>
      </xdr:nvSpPr>
      <xdr:spPr>
        <a:xfrm>
          <a:off x="4686300" y="61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118024</xdr:rowOff>
    </xdr:from>
    <xdr:to>
      <xdr:col>20</xdr:col>
      <xdr:colOff>38100</xdr:colOff>
      <xdr:row>36</xdr:row>
      <xdr:rowOff>48174</xdr:rowOff>
    </xdr:to>
    <xdr:sp macro="" textlink="">
      <xdr:nvSpPr>
        <xdr:cNvPr id="80" name="楕円 79"/>
        <xdr:cNvSpPr/>
      </xdr:nvSpPr>
      <xdr:spPr>
        <a:xfrm>
          <a:off x="3746500" y="61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39301</xdr:rowOff>
    </xdr:from>
    <xdr:ext cx="534377" cy="259045"/>
    <xdr:sp macro="" textlink="">
      <xdr:nvSpPr>
        <xdr:cNvPr id="81" name="テキスト ボックス 80"/>
        <xdr:cNvSpPr txBox="1"/>
      </xdr:nvSpPr>
      <xdr:spPr>
        <a:xfrm>
          <a:off x="3530111" y="621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140884</xdr:rowOff>
    </xdr:from>
    <xdr:to>
      <xdr:col>15</xdr:col>
      <xdr:colOff>101600</xdr:colOff>
      <xdr:row>36</xdr:row>
      <xdr:rowOff>71034</xdr:rowOff>
    </xdr:to>
    <xdr:sp macro="" textlink="">
      <xdr:nvSpPr>
        <xdr:cNvPr id="82" name="楕円 81"/>
        <xdr:cNvSpPr/>
      </xdr:nvSpPr>
      <xdr:spPr>
        <a:xfrm>
          <a:off x="2857500" y="6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62161</xdr:rowOff>
    </xdr:from>
    <xdr:ext cx="534377" cy="259045"/>
    <xdr:sp macro="" textlink="">
      <xdr:nvSpPr>
        <xdr:cNvPr id="83" name="テキスト ボックス 82"/>
        <xdr:cNvSpPr txBox="1"/>
      </xdr:nvSpPr>
      <xdr:spPr>
        <a:xfrm>
          <a:off x="2641111" y="623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166532</xdr:rowOff>
    </xdr:from>
    <xdr:to>
      <xdr:col>10</xdr:col>
      <xdr:colOff>165100</xdr:colOff>
      <xdr:row>36</xdr:row>
      <xdr:rowOff>96682</xdr:rowOff>
    </xdr:to>
    <xdr:sp macro="" textlink="">
      <xdr:nvSpPr>
        <xdr:cNvPr id="84" name="楕円 83"/>
        <xdr:cNvSpPr/>
      </xdr:nvSpPr>
      <xdr:spPr>
        <a:xfrm>
          <a:off x="1968500" y="61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87809</xdr:rowOff>
    </xdr:from>
    <xdr:ext cx="534377" cy="259045"/>
    <xdr:sp macro="" textlink="">
      <xdr:nvSpPr>
        <xdr:cNvPr id="85" name="テキスト ボックス 84"/>
        <xdr:cNvSpPr txBox="1"/>
      </xdr:nvSpPr>
      <xdr:spPr>
        <a:xfrm>
          <a:off x="1752111" y="62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106776</xdr:rowOff>
    </xdr:from>
    <xdr:to>
      <xdr:col>6</xdr:col>
      <xdr:colOff>38100</xdr:colOff>
      <xdr:row>38</xdr:row>
      <xdr:rowOff>36926</xdr:rowOff>
    </xdr:to>
    <xdr:sp macro="" textlink="">
      <xdr:nvSpPr>
        <xdr:cNvPr id="86" name="楕円 85"/>
        <xdr:cNvSpPr/>
      </xdr:nvSpPr>
      <xdr:spPr>
        <a:xfrm>
          <a:off x="1079500" y="64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28053</xdr:rowOff>
    </xdr:from>
    <xdr:ext cx="534377" cy="259045"/>
    <xdr:sp macro="" textlink="">
      <xdr:nvSpPr>
        <xdr:cNvPr id="87" name="テキスト ボックス 86"/>
        <xdr:cNvSpPr txBox="1"/>
      </xdr:nvSpPr>
      <xdr:spPr>
        <a:xfrm>
          <a:off x="863111" y="654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41173</xdr:rowOff>
    </xdr:from>
    <xdr:to>
      <xdr:col>24</xdr:col>
      <xdr:colOff>63500</xdr:colOff>
      <xdr:row>57</xdr:row>
      <xdr:rowOff>44194</xdr:rowOff>
    </xdr:to>
    <xdr:cxnSp macro="">
      <xdr:nvCxnSpPr>
        <xdr:cNvPr id="119" name="直線コネクタ 118"/>
        <xdr:cNvCxnSpPr/>
      </xdr:nvCxnSpPr>
      <xdr:spPr>
        <a:xfrm>
          <a:off x="3797300" y="9813823"/>
          <a:ext cx="8382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41173</xdr:rowOff>
    </xdr:from>
    <xdr:to>
      <xdr:col>19</xdr:col>
      <xdr:colOff>177800</xdr:colOff>
      <xdr:row>57</xdr:row>
      <xdr:rowOff>67364</xdr:rowOff>
    </xdr:to>
    <xdr:cxnSp macro="">
      <xdr:nvCxnSpPr>
        <xdr:cNvPr id="122" name="直線コネクタ 121"/>
        <xdr:cNvCxnSpPr/>
      </xdr:nvCxnSpPr>
      <xdr:spPr>
        <a:xfrm flipV="1">
          <a:off x="2908300" y="9813823"/>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67364</xdr:rowOff>
    </xdr:from>
    <xdr:to>
      <xdr:col>15</xdr:col>
      <xdr:colOff>50800</xdr:colOff>
      <xdr:row>58</xdr:row>
      <xdr:rowOff>133756</xdr:rowOff>
    </xdr:to>
    <xdr:cxnSp macro="">
      <xdr:nvCxnSpPr>
        <xdr:cNvPr id="125" name="直線コネクタ 124"/>
        <xdr:cNvCxnSpPr/>
      </xdr:nvCxnSpPr>
      <xdr:spPr>
        <a:xfrm flipV="1">
          <a:off x="2019300" y="9840014"/>
          <a:ext cx="889000" cy="23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160845</xdr:rowOff>
    </xdr:from>
    <xdr:to>
      <xdr:col>10</xdr:col>
      <xdr:colOff>114300</xdr:colOff>
      <xdr:row>58</xdr:row>
      <xdr:rowOff>133756</xdr:rowOff>
    </xdr:to>
    <xdr:cxnSp macro="">
      <xdr:nvCxnSpPr>
        <xdr:cNvPr id="128" name="直線コネクタ 127"/>
        <xdr:cNvCxnSpPr/>
      </xdr:nvCxnSpPr>
      <xdr:spPr>
        <a:xfrm>
          <a:off x="1130300" y="9933495"/>
          <a:ext cx="889000" cy="14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164844</xdr:rowOff>
    </xdr:from>
    <xdr:to>
      <xdr:col>24</xdr:col>
      <xdr:colOff>114300</xdr:colOff>
      <xdr:row>57</xdr:row>
      <xdr:rowOff>94994</xdr:rowOff>
    </xdr:to>
    <xdr:sp macro="" textlink="">
      <xdr:nvSpPr>
        <xdr:cNvPr id="138" name="楕円 137"/>
        <xdr:cNvSpPr/>
      </xdr:nvSpPr>
      <xdr:spPr>
        <a:xfrm>
          <a:off x="4584700" y="97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143271</xdr:rowOff>
    </xdr:from>
    <xdr:ext cx="534377" cy="259045"/>
    <xdr:sp macro="" textlink="">
      <xdr:nvSpPr>
        <xdr:cNvPr id="139" name="物件費該当値テキスト"/>
        <xdr:cNvSpPr txBox="1"/>
      </xdr:nvSpPr>
      <xdr:spPr>
        <a:xfrm>
          <a:off x="4686300" y="974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161823</xdr:rowOff>
    </xdr:from>
    <xdr:to>
      <xdr:col>20</xdr:col>
      <xdr:colOff>38100</xdr:colOff>
      <xdr:row>57</xdr:row>
      <xdr:rowOff>91973</xdr:rowOff>
    </xdr:to>
    <xdr:sp macro="" textlink="">
      <xdr:nvSpPr>
        <xdr:cNvPr id="140" name="楕円 139"/>
        <xdr:cNvSpPr/>
      </xdr:nvSpPr>
      <xdr:spPr>
        <a:xfrm>
          <a:off x="3746500" y="97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83100</xdr:rowOff>
    </xdr:from>
    <xdr:ext cx="534377" cy="259045"/>
    <xdr:sp macro="" textlink="">
      <xdr:nvSpPr>
        <xdr:cNvPr id="141" name="テキスト ボックス 140"/>
        <xdr:cNvSpPr txBox="1"/>
      </xdr:nvSpPr>
      <xdr:spPr>
        <a:xfrm>
          <a:off x="3530111" y="98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16564</xdr:rowOff>
    </xdr:from>
    <xdr:to>
      <xdr:col>15</xdr:col>
      <xdr:colOff>101600</xdr:colOff>
      <xdr:row>57</xdr:row>
      <xdr:rowOff>118164</xdr:rowOff>
    </xdr:to>
    <xdr:sp macro="" textlink="">
      <xdr:nvSpPr>
        <xdr:cNvPr id="142" name="楕円 141"/>
        <xdr:cNvSpPr/>
      </xdr:nvSpPr>
      <xdr:spPr>
        <a:xfrm>
          <a:off x="2857500" y="97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109291</xdr:rowOff>
    </xdr:from>
    <xdr:ext cx="534377" cy="259045"/>
    <xdr:sp macro="" textlink="">
      <xdr:nvSpPr>
        <xdr:cNvPr id="143" name="テキスト ボックス 142"/>
        <xdr:cNvSpPr txBox="1"/>
      </xdr:nvSpPr>
      <xdr:spPr>
        <a:xfrm>
          <a:off x="2641111" y="98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82956</xdr:rowOff>
    </xdr:from>
    <xdr:to>
      <xdr:col>10</xdr:col>
      <xdr:colOff>165100</xdr:colOff>
      <xdr:row>59</xdr:row>
      <xdr:rowOff>13106</xdr:rowOff>
    </xdr:to>
    <xdr:sp macro="" textlink="">
      <xdr:nvSpPr>
        <xdr:cNvPr id="144" name="楕円 143"/>
        <xdr:cNvSpPr/>
      </xdr:nvSpPr>
      <xdr:spPr>
        <a:xfrm>
          <a:off x="1968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4233</xdr:rowOff>
    </xdr:from>
    <xdr:ext cx="534377" cy="259045"/>
    <xdr:sp macro="" textlink="">
      <xdr:nvSpPr>
        <xdr:cNvPr id="145" name="テキスト ボックス 144"/>
        <xdr:cNvSpPr txBox="1"/>
      </xdr:nvSpPr>
      <xdr:spPr>
        <a:xfrm>
          <a:off x="1752111" y="101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110045</xdr:rowOff>
    </xdr:from>
    <xdr:to>
      <xdr:col>6</xdr:col>
      <xdr:colOff>38100</xdr:colOff>
      <xdr:row>58</xdr:row>
      <xdr:rowOff>40195</xdr:rowOff>
    </xdr:to>
    <xdr:sp macro="" textlink="">
      <xdr:nvSpPr>
        <xdr:cNvPr id="146" name="楕円 145"/>
        <xdr:cNvSpPr/>
      </xdr:nvSpPr>
      <xdr:spPr>
        <a:xfrm>
          <a:off x="1079500" y="98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56722</xdr:rowOff>
    </xdr:from>
    <xdr:ext cx="534377" cy="259045"/>
    <xdr:sp macro="" textlink="">
      <xdr:nvSpPr>
        <xdr:cNvPr id="147" name="テキスト ボックス 146"/>
        <xdr:cNvSpPr txBox="1"/>
      </xdr:nvSpPr>
      <xdr:spPr>
        <a:xfrm>
          <a:off x="863111" y="96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67920</xdr:rowOff>
    </xdr:from>
    <xdr:to>
      <xdr:col>24</xdr:col>
      <xdr:colOff>63500</xdr:colOff>
      <xdr:row>77</xdr:row>
      <xdr:rowOff>78321</xdr:rowOff>
    </xdr:to>
    <xdr:cxnSp macro="">
      <xdr:nvCxnSpPr>
        <xdr:cNvPr id="172" name="直線コネクタ 171"/>
        <xdr:cNvCxnSpPr/>
      </xdr:nvCxnSpPr>
      <xdr:spPr>
        <a:xfrm>
          <a:off x="3797300" y="13269570"/>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67920</xdr:rowOff>
    </xdr:from>
    <xdr:to>
      <xdr:col>19</xdr:col>
      <xdr:colOff>177800</xdr:colOff>
      <xdr:row>77</xdr:row>
      <xdr:rowOff>73977</xdr:rowOff>
    </xdr:to>
    <xdr:cxnSp macro="">
      <xdr:nvCxnSpPr>
        <xdr:cNvPr id="175" name="直線コネクタ 174"/>
        <xdr:cNvCxnSpPr/>
      </xdr:nvCxnSpPr>
      <xdr:spPr>
        <a:xfrm flipV="1">
          <a:off x="2908300" y="13269570"/>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73977</xdr:rowOff>
    </xdr:from>
    <xdr:to>
      <xdr:col>15</xdr:col>
      <xdr:colOff>50800</xdr:colOff>
      <xdr:row>77</xdr:row>
      <xdr:rowOff>86150</xdr:rowOff>
    </xdr:to>
    <xdr:cxnSp macro="">
      <xdr:nvCxnSpPr>
        <xdr:cNvPr id="178" name="直線コネクタ 177"/>
        <xdr:cNvCxnSpPr/>
      </xdr:nvCxnSpPr>
      <xdr:spPr>
        <a:xfrm flipV="1">
          <a:off x="2019300" y="13275627"/>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86150</xdr:rowOff>
    </xdr:from>
    <xdr:to>
      <xdr:col>10</xdr:col>
      <xdr:colOff>114300</xdr:colOff>
      <xdr:row>77</xdr:row>
      <xdr:rowOff>87007</xdr:rowOff>
    </xdr:to>
    <xdr:cxnSp macro="">
      <xdr:nvCxnSpPr>
        <xdr:cNvPr id="181" name="直線コネクタ 180"/>
        <xdr:cNvCxnSpPr/>
      </xdr:nvCxnSpPr>
      <xdr:spPr>
        <a:xfrm flipV="1">
          <a:off x="1130300" y="13287800"/>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27521</xdr:rowOff>
    </xdr:from>
    <xdr:to>
      <xdr:col>24</xdr:col>
      <xdr:colOff>114300</xdr:colOff>
      <xdr:row>77</xdr:row>
      <xdr:rowOff>129121</xdr:rowOff>
    </xdr:to>
    <xdr:sp macro="" textlink="">
      <xdr:nvSpPr>
        <xdr:cNvPr id="191" name="楕円 190"/>
        <xdr:cNvSpPr/>
      </xdr:nvSpPr>
      <xdr:spPr>
        <a:xfrm>
          <a:off x="4584700" y="132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113898</xdr:rowOff>
    </xdr:from>
    <xdr:ext cx="469744" cy="259045"/>
    <xdr:sp macro="" textlink="">
      <xdr:nvSpPr>
        <xdr:cNvPr id="192" name="維持補修費該当値テキスト"/>
        <xdr:cNvSpPr txBox="1"/>
      </xdr:nvSpPr>
      <xdr:spPr>
        <a:xfrm>
          <a:off x="4686300" y="131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17120</xdr:rowOff>
    </xdr:from>
    <xdr:to>
      <xdr:col>20</xdr:col>
      <xdr:colOff>38100</xdr:colOff>
      <xdr:row>77</xdr:row>
      <xdr:rowOff>118720</xdr:rowOff>
    </xdr:to>
    <xdr:sp macro="" textlink="">
      <xdr:nvSpPr>
        <xdr:cNvPr id="193" name="楕円 192"/>
        <xdr:cNvSpPr/>
      </xdr:nvSpPr>
      <xdr:spPr>
        <a:xfrm>
          <a:off x="3746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109847</xdr:rowOff>
    </xdr:from>
    <xdr:ext cx="469744" cy="259045"/>
    <xdr:sp macro="" textlink="">
      <xdr:nvSpPr>
        <xdr:cNvPr id="194" name="テキスト ボックス 193"/>
        <xdr:cNvSpPr txBox="1"/>
      </xdr:nvSpPr>
      <xdr:spPr>
        <a:xfrm>
          <a:off x="3562428" y="133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23177</xdr:rowOff>
    </xdr:from>
    <xdr:to>
      <xdr:col>15</xdr:col>
      <xdr:colOff>101600</xdr:colOff>
      <xdr:row>77</xdr:row>
      <xdr:rowOff>124777</xdr:rowOff>
    </xdr:to>
    <xdr:sp macro="" textlink="">
      <xdr:nvSpPr>
        <xdr:cNvPr id="195" name="楕円 194"/>
        <xdr:cNvSpPr/>
      </xdr:nvSpPr>
      <xdr:spPr>
        <a:xfrm>
          <a:off x="2857500" y="132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115904</xdr:rowOff>
    </xdr:from>
    <xdr:ext cx="469744" cy="259045"/>
    <xdr:sp macro="" textlink="">
      <xdr:nvSpPr>
        <xdr:cNvPr id="196" name="テキスト ボックス 195"/>
        <xdr:cNvSpPr txBox="1"/>
      </xdr:nvSpPr>
      <xdr:spPr>
        <a:xfrm>
          <a:off x="2673428" y="1331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35350</xdr:rowOff>
    </xdr:from>
    <xdr:to>
      <xdr:col>10</xdr:col>
      <xdr:colOff>165100</xdr:colOff>
      <xdr:row>77</xdr:row>
      <xdr:rowOff>136950</xdr:rowOff>
    </xdr:to>
    <xdr:sp macro="" textlink="">
      <xdr:nvSpPr>
        <xdr:cNvPr id="197" name="楕円 196"/>
        <xdr:cNvSpPr/>
      </xdr:nvSpPr>
      <xdr:spPr>
        <a:xfrm>
          <a:off x="1968500" y="132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128077</xdr:rowOff>
    </xdr:from>
    <xdr:ext cx="469744" cy="259045"/>
    <xdr:sp macro="" textlink="">
      <xdr:nvSpPr>
        <xdr:cNvPr id="198" name="テキスト ボックス 197"/>
        <xdr:cNvSpPr txBox="1"/>
      </xdr:nvSpPr>
      <xdr:spPr>
        <a:xfrm>
          <a:off x="1784428" y="1332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36207</xdr:rowOff>
    </xdr:from>
    <xdr:to>
      <xdr:col>6</xdr:col>
      <xdr:colOff>38100</xdr:colOff>
      <xdr:row>77</xdr:row>
      <xdr:rowOff>137807</xdr:rowOff>
    </xdr:to>
    <xdr:sp macro="" textlink="">
      <xdr:nvSpPr>
        <xdr:cNvPr id="199" name="楕円 198"/>
        <xdr:cNvSpPr/>
      </xdr:nvSpPr>
      <xdr:spPr>
        <a:xfrm>
          <a:off x="1079500" y="132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128934</xdr:rowOff>
    </xdr:from>
    <xdr:ext cx="469744" cy="259045"/>
    <xdr:sp macro="" textlink="">
      <xdr:nvSpPr>
        <xdr:cNvPr id="200" name="テキスト ボックス 199"/>
        <xdr:cNvSpPr txBox="1"/>
      </xdr:nvSpPr>
      <xdr:spPr>
        <a:xfrm>
          <a:off x="895428" y="133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145827</xdr:rowOff>
    </xdr:from>
    <xdr:to>
      <xdr:col>24</xdr:col>
      <xdr:colOff>63500</xdr:colOff>
      <xdr:row>97</xdr:row>
      <xdr:rowOff>19738</xdr:rowOff>
    </xdr:to>
    <xdr:cxnSp macro="">
      <xdr:nvCxnSpPr>
        <xdr:cNvPr id="230" name="直線コネクタ 229"/>
        <xdr:cNvCxnSpPr/>
      </xdr:nvCxnSpPr>
      <xdr:spPr>
        <a:xfrm flipV="1">
          <a:off x="3797300" y="16605027"/>
          <a:ext cx="8382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115095</xdr:rowOff>
    </xdr:from>
    <xdr:to>
      <xdr:col>19</xdr:col>
      <xdr:colOff>177800</xdr:colOff>
      <xdr:row>97</xdr:row>
      <xdr:rowOff>19738</xdr:rowOff>
    </xdr:to>
    <xdr:cxnSp macro="">
      <xdr:nvCxnSpPr>
        <xdr:cNvPr id="233" name="直線コネクタ 232"/>
        <xdr:cNvCxnSpPr/>
      </xdr:nvCxnSpPr>
      <xdr:spPr>
        <a:xfrm>
          <a:off x="2908300" y="16574295"/>
          <a:ext cx="889000" cy="7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115095</xdr:rowOff>
    </xdr:from>
    <xdr:to>
      <xdr:col>15</xdr:col>
      <xdr:colOff>50800</xdr:colOff>
      <xdr:row>97</xdr:row>
      <xdr:rowOff>126837</xdr:rowOff>
    </xdr:to>
    <xdr:cxnSp macro="">
      <xdr:nvCxnSpPr>
        <xdr:cNvPr id="236" name="直線コネクタ 235"/>
        <xdr:cNvCxnSpPr/>
      </xdr:nvCxnSpPr>
      <xdr:spPr>
        <a:xfrm flipV="1">
          <a:off x="2019300" y="16574295"/>
          <a:ext cx="889000" cy="1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126837</xdr:rowOff>
    </xdr:from>
    <xdr:to>
      <xdr:col>10</xdr:col>
      <xdr:colOff>114300</xdr:colOff>
      <xdr:row>97</xdr:row>
      <xdr:rowOff>161798</xdr:rowOff>
    </xdr:to>
    <xdr:cxnSp macro="">
      <xdr:nvCxnSpPr>
        <xdr:cNvPr id="239" name="直線コネクタ 238"/>
        <xdr:cNvCxnSpPr/>
      </xdr:nvCxnSpPr>
      <xdr:spPr>
        <a:xfrm flipV="1">
          <a:off x="1130300" y="16757487"/>
          <a:ext cx="889000" cy="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95027</xdr:rowOff>
    </xdr:from>
    <xdr:to>
      <xdr:col>24</xdr:col>
      <xdr:colOff>114300</xdr:colOff>
      <xdr:row>97</xdr:row>
      <xdr:rowOff>25177</xdr:rowOff>
    </xdr:to>
    <xdr:sp macro="" textlink="">
      <xdr:nvSpPr>
        <xdr:cNvPr id="249" name="楕円 248"/>
        <xdr:cNvSpPr/>
      </xdr:nvSpPr>
      <xdr:spPr>
        <a:xfrm>
          <a:off x="4584700" y="165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73454</xdr:rowOff>
    </xdr:from>
    <xdr:ext cx="599010" cy="259045"/>
    <xdr:sp macro="" textlink="">
      <xdr:nvSpPr>
        <xdr:cNvPr id="250" name="扶助費該当値テキスト"/>
        <xdr:cNvSpPr txBox="1"/>
      </xdr:nvSpPr>
      <xdr:spPr>
        <a:xfrm>
          <a:off x="4686300" y="1653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140388</xdr:rowOff>
    </xdr:from>
    <xdr:to>
      <xdr:col>20</xdr:col>
      <xdr:colOff>38100</xdr:colOff>
      <xdr:row>97</xdr:row>
      <xdr:rowOff>70538</xdr:rowOff>
    </xdr:to>
    <xdr:sp macro="" textlink="">
      <xdr:nvSpPr>
        <xdr:cNvPr id="251" name="楕円 250"/>
        <xdr:cNvSpPr/>
      </xdr:nvSpPr>
      <xdr:spPr>
        <a:xfrm>
          <a:off x="3746500" y="165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52" name="テキスト ボックス 251"/>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64295</xdr:rowOff>
    </xdr:from>
    <xdr:to>
      <xdr:col>15</xdr:col>
      <xdr:colOff>101600</xdr:colOff>
      <xdr:row>96</xdr:row>
      <xdr:rowOff>165895</xdr:rowOff>
    </xdr:to>
    <xdr:sp macro="" textlink="">
      <xdr:nvSpPr>
        <xdr:cNvPr id="253" name="楕円 252"/>
        <xdr:cNvSpPr/>
      </xdr:nvSpPr>
      <xdr:spPr>
        <a:xfrm>
          <a:off x="2857500" y="165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157022</xdr:rowOff>
    </xdr:from>
    <xdr:ext cx="599010" cy="259045"/>
    <xdr:sp macro="" textlink="">
      <xdr:nvSpPr>
        <xdr:cNvPr id="254" name="テキスト ボックス 253"/>
        <xdr:cNvSpPr txBox="1"/>
      </xdr:nvSpPr>
      <xdr:spPr>
        <a:xfrm>
          <a:off x="2608795" y="1661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76037</xdr:rowOff>
    </xdr:from>
    <xdr:to>
      <xdr:col>10</xdr:col>
      <xdr:colOff>165100</xdr:colOff>
      <xdr:row>98</xdr:row>
      <xdr:rowOff>6187</xdr:rowOff>
    </xdr:to>
    <xdr:sp macro="" textlink="">
      <xdr:nvSpPr>
        <xdr:cNvPr id="255" name="楕円 254"/>
        <xdr:cNvSpPr/>
      </xdr:nvSpPr>
      <xdr:spPr>
        <a:xfrm>
          <a:off x="1968500" y="167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168764</xdr:rowOff>
    </xdr:from>
    <xdr:ext cx="534377" cy="259045"/>
    <xdr:sp macro="" textlink="">
      <xdr:nvSpPr>
        <xdr:cNvPr id="256" name="テキスト ボックス 255"/>
        <xdr:cNvSpPr txBox="1"/>
      </xdr:nvSpPr>
      <xdr:spPr>
        <a:xfrm>
          <a:off x="1752111" y="167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110998</xdr:rowOff>
    </xdr:from>
    <xdr:to>
      <xdr:col>6</xdr:col>
      <xdr:colOff>38100</xdr:colOff>
      <xdr:row>98</xdr:row>
      <xdr:rowOff>41148</xdr:rowOff>
    </xdr:to>
    <xdr:sp macro="" textlink="">
      <xdr:nvSpPr>
        <xdr:cNvPr id="257" name="楕円 256"/>
        <xdr:cNvSpPr/>
      </xdr:nvSpPr>
      <xdr:spPr>
        <a:xfrm>
          <a:off x="1079500" y="167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32275</xdr:rowOff>
    </xdr:from>
    <xdr:ext cx="534377" cy="259045"/>
    <xdr:sp macro="" textlink="">
      <xdr:nvSpPr>
        <xdr:cNvPr id="258" name="テキスト ボックス 257"/>
        <xdr:cNvSpPr txBox="1"/>
      </xdr:nvSpPr>
      <xdr:spPr>
        <a:xfrm>
          <a:off x="863111" y="1683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160764</xdr:rowOff>
    </xdr:from>
    <xdr:to>
      <xdr:col>55</xdr:col>
      <xdr:colOff>0</xdr:colOff>
      <xdr:row>36</xdr:row>
      <xdr:rowOff>169875</xdr:rowOff>
    </xdr:to>
    <xdr:cxnSp macro="">
      <xdr:nvCxnSpPr>
        <xdr:cNvPr id="289" name="直線コネクタ 288"/>
        <xdr:cNvCxnSpPr/>
      </xdr:nvCxnSpPr>
      <xdr:spPr>
        <a:xfrm flipV="1">
          <a:off x="9639300" y="6332964"/>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169875</xdr:rowOff>
    </xdr:from>
    <xdr:to>
      <xdr:col>50</xdr:col>
      <xdr:colOff>114300</xdr:colOff>
      <xdr:row>37</xdr:row>
      <xdr:rowOff>52212</xdr:rowOff>
    </xdr:to>
    <xdr:cxnSp macro="">
      <xdr:nvCxnSpPr>
        <xdr:cNvPr id="292" name="直線コネクタ 291"/>
        <xdr:cNvCxnSpPr/>
      </xdr:nvCxnSpPr>
      <xdr:spPr>
        <a:xfrm flipV="1">
          <a:off x="8750300" y="6342075"/>
          <a:ext cx="88900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84226</xdr:rowOff>
    </xdr:from>
    <xdr:to>
      <xdr:col>45</xdr:col>
      <xdr:colOff>177800</xdr:colOff>
      <xdr:row>37</xdr:row>
      <xdr:rowOff>52212</xdr:rowOff>
    </xdr:to>
    <xdr:cxnSp macro="">
      <xdr:nvCxnSpPr>
        <xdr:cNvPr id="295" name="直線コネクタ 294"/>
        <xdr:cNvCxnSpPr/>
      </xdr:nvCxnSpPr>
      <xdr:spPr>
        <a:xfrm>
          <a:off x="7861300" y="5227726"/>
          <a:ext cx="889000" cy="11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84226</xdr:rowOff>
    </xdr:from>
    <xdr:to>
      <xdr:col>41</xdr:col>
      <xdr:colOff>50800</xdr:colOff>
      <xdr:row>37</xdr:row>
      <xdr:rowOff>42012</xdr:rowOff>
    </xdr:to>
    <xdr:cxnSp macro="">
      <xdr:nvCxnSpPr>
        <xdr:cNvPr id="298" name="直線コネクタ 297"/>
        <xdr:cNvCxnSpPr/>
      </xdr:nvCxnSpPr>
      <xdr:spPr>
        <a:xfrm flipV="1">
          <a:off x="6972300" y="5227726"/>
          <a:ext cx="889000" cy="11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109964</xdr:rowOff>
    </xdr:from>
    <xdr:to>
      <xdr:col>55</xdr:col>
      <xdr:colOff>50800</xdr:colOff>
      <xdr:row>37</xdr:row>
      <xdr:rowOff>40114</xdr:rowOff>
    </xdr:to>
    <xdr:sp macro="" textlink="">
      <xdr:nvSpPr>
        <xdr:cNvPr id="308" name="楕円 307"/>
        <xdr:cNvSpPr/>
      </xdr:nvSpPr>
      <xdr:spPr>
        <a:xfrm>
          <a:off x="10426700" y="62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88391</xdr:rowOff>
    </xdr:from>
    <xdr:ext cx="534377" cy="259045"/>
    <xdr:sp macro="" textlink="">
      <xdr:nvSpPr>
        <xdr:cNvPr id="309" name="補助費等該当値テキスト"/>
        <xdr:cNvSpPr txBox="1"/>
      </xdr:nvSpPr>
      <xdr:spPr>
        <a:xfrm>
          <a:off x="10528300" y="626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119075</xdr:rowOff>
    </xdr:from>
    <xdr:to>
      <xdr:col>50</xdr:col>
      <xdr:colOff>165100</xdr:colOff>
      <xdr:row>37</xdr:row>
      <xdr:rowOff>49225</xdr:rowOff>
    </xdr:to>
    <xdr:sp macro="" textlink="">
      <xdr:nvSpPr>
        <xdr:cNvPr id="310" name="楕円 309"/>
        <xdr:cNvSpPr/>
      </xdr:nvSpPr>
      <xdr:spPr>
        <a:xfrm>
          <a:off x="95885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40352</xdr:rowOff>
    </xdr:from>
    <xdr:ext cx="534377" cy="259045"/>
    <xdr:sp macro="" textlink="">
      <xdr:nvSpPr>
        <xdr:cNvPr id="311" name="テキスト ボックス 310"/>
        <xdr:cNvSpPr txBox="1"/>
      </xdr:nvSpPr>
      <xdr:spPr>
        <a:xfrm>
          <a:off x="9372111" y="63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1412</xdr:rowOff>
    </xdr:from>
    <xdr:to>
      <xdr:col>46</xdr:col>
      <xdr:colOff>38100</xdr:colOff>
      <xdr:row>37</xdr:row>
      <xdr:rowOff>103012</xdr:rowOff>
    </xdr:to>
    <xdr:sp macro="" textlink="">
      <xdr:nvSpPr>
        <xdr:cNvPr id="312" name="楕円 311"/>
        <xdr:cNvSpPr/>
      </xdr:nvSpPr>
      <xdr:spPr>
        <a:xfrm>
          <a:off x="8699500" y="63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94139</xdr:rowOff>
    </xdr:from>
    <xdr:ext cx="534377" cy="259045"/>
    <xdr:sp macro="" textlink="">
      <xdr:nvSpPr>
        <xdr:cNvPr id="313" name="テキスト ボックス 312"/>
        <xdr:cNvSpPr txBox="1"/>
      </xdr:nvSpPr>
      <xdr:spPr>
        <a:xfrm>
          <a:off x="8483111" y="64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33426</xdr:rowOff>
    </xdr:from>
    <xdr:to>
      <xdr:col>41</xdr:col>
      <xdr:colOff>101600</xdr:colOff>
      <xdr:row>30</xdr:row>
      <xdr:rowOff>135026</xdr:rowOff>
    </xdr:to>
    <xdr:sp macro="" textlink="">
      <xdr:nvSpPr>
        <xdr:cNvPr id="314" name="楕円 313"/>
        <xdr:cNvSpPr/>
      </xdr:nvSpPr>
      <xdr:spPr>
        <a:xfrm>
          <a:off x="7810500" y="517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126153</xdr:rowOff>
    </xdr:from>
    <xdr:ext cx="599010" cy="259045"/>
    <xdr:sp macro="" textlink="">
      <xdr:nvSpPr>
        <xdr:cNvPr id="315" name="テキスト ボックス 314"/>
        <xdr:cNvSpPr txBox="1"/>
      </xdr:nvSpPr>
      <xdr:spPr>
        <a:xfrm>
          <a:off x="7561795" y="526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162662</xdr:rowOff>
    </xdr:from>
    <xdr:to>
      <xdr:col>36</xdr:col>
      <xdr:colOff>165100</xdr:colOff>
      <xdr:row>37</xdr:row>
      <xdr:rowOff>92812</xdr:rowOff>
    </xdr:to>
    <xdr:sp macro="" textlink="">
      <xdr:nvSpPr>
        <xdr:cNvPr id="316" name="楕円 315"/>
        <xdr:cNvSpPr/>
      </xdr:nvSpPr>
      <xdr:spPr>
        <a:xfrm>
          <a:off x="6921500" y="63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83939</xdr:rowOff>
    </xdr:from>
    <xdr:ext cx="534377" cy="259045"/>
    <xdr:sp macro="" textlink="">
      <xdr:nvSpPr>
        <xdr:cNvPr id="317" name="テキスト ボックス 316"/>
        <xdr:cNvSpPr txBox="1"/>
      </xdr:nvSpPr>
      <xdr:spPr>
        <a:xfrm>
          <a:off x="6705111" y="64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167513</xdr:rowOff>
    </xdr:from>
    <xdr:to>
      <xdr:col>55</xdr:col>
      <xdr:colOff>0</xdr:colOff>
      <xdr:row>56</xdr:row>
      <xdr:rowOff>162738</xdr:rowOff>
    </xdr:to>
    <xdr:cxnSp macro="">
      <xdr:nvCxnSpPr>
        <xdr:cNvPr id="346" name="直線コネクタ 345"/>
        <xdr:cNvCxnSpPr/>
      </xdr:nvCxnSpPr>
      <xdr:spPr>
        <a:xfrm flipV="1">
          <a:off x="9639300" y="9597263"/>
          <a:ext cx="838200" cy="1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145491</xdr:rowOff>
    </xdr:from>
    <xdr:to>
      <xdr:col>50</xdr:col>
      <xdr:colOff>114300</xdr:colOff>
      <xdr:row>56</xdr:row>
      <xdr:rowOff>162738</xdr:rowOff>
    </xdr:to>
    <xdr:cxnSp macro="">
      <xdr:nvCxnSpPr>
        <xdr:cNvPr id="349" name="直線コネクタ 348"/>
        <xdr:cNvCxnSpPr/>
      </xdr:nvCxnSpPr>
      <xdr:spPr>
        <a:xfrm>
          <a:off x="8750300" y="9746691"/>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17107</xdr:rowOff>
    </xdr:from>
    <xdr:to>
      <xdr:col>45</xdr:col>
      <xdr:colOff>177800</xdr:colOff>
      <xdr:row>56</xdr:row>
      <xdr:rowOff>145491</xdr:rowOff>
    </xdr:to>
    <xdr:cxnSp macro="">
      <xdr:nvCxnSpPr>
        <xdr:cNvPr id="352" name="直線コネクタ 351"/>
        <xdr:cNvCxnSpPr/>
      </xdr:nvCxnSpPr>
      <xdr:spPr>
        <a:xfrm>
          <a:off x="7861300" y="9618307"/>
          <a:ext cx="889000" cy="1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146456</xdr:rowOff>
    </xdr:from>
    <xdr:to>
      <xdr:col>41</xdr:col>
      <xdr:colOff>50800</xdr:colOff>
      <xdr:row>56</xdr:row>
      <xdr:rowOff>17107</xdr:rowOff>
    </xdr:to>
    <xdr:cxnSp macro="">
      <xdr:nvCxnSpPr>
        <xdr:cNvPr id="355" name="直線コネクタ 354"/>
        <xdr:cNvCxnSpPr/>
      </xdr:nvCxnSpPr>
      <xdr:spPr>
        <a:xfrm>
          <a:off x="6972300" y="9576206"/>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116713</xdr:rowOff>
    </xdr:from>
    <xdr:to>
      <xdr:col>55</xdr:col>
      <xdr:colOff>50800</xdr:colOff>
      <xdr:row>56</xdr:row>
      <xdr:rowOff>46863</xdr:rowOff>
    </xdr:to>
    <xdr:sp macro="" textlink="">
      <xdr:nvSpPr>
        <xdr:cNvPr id="365" name="楕円 364"/>
        <xdr:cNvSpPr/>
      </xdr:nvSpPr>
      <xdr:spPr>
        <a:xfrm>
          <a:off x="10426700" y="95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95140</xdr:rowOff>
    </xdr:from>
    <xdr:ext cx="534377" cy="259045"/>
    <xdr:sp macro="" textlink="">
      <xdr:nvSpPr>
        <xdr:cNvPr id="366" name="普通建設事業費該当値テキスト"/>
        <xdr:cNvSpPr txBox="1"/>
      </xdr:nvSpPr>
      <xdr:spPr>
        <a:xfrm>
          <a:off x="10528300" y="95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111938</xdr:rowOff>
    </xdr:from>
    <xdr:to>
      <xdr:col>50</xdr:col>
      <xdr:colOff>165100</xdr:colOff>
      <xdr:row>57</xdr:row>
      <xdr:rowOff>42088</xdr:rowOff>
    </xdr:to>
    <xdr:sp macro="" textlink="">
      <xdr:nvSpPr>
        <xdr:cNvPr id="367" name="楕円 366"/>
        <xdr:cNvSpPr/>
      </xdr:nvSpPr>
      <xdr:spPr>
        <a:xfrm>
          <a:off x="9588500" y="97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33215</xdr:rowOff>
    </xdr:from>
    <xdr:ext cx="534377" cy="259045"/>
    <xdr:sp macro="" textlink="">
      <xdr:nvSpPr>
        <xdr:cNvPr id="368" name="テキスト ボックス 367"/>
        <xdr:cNvSpPr txBox="1"/>
      </xdr:nvSpPr>
      <xdr:spPr>
        <a:xfrm>
          <a:off x="9372111" y="98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94691</xdr:rowOff>
    </xdr:from>
    <xdr:to>
      <xdr:col>46</xdr:col>
      <xdr:colOff>38100</xdr:colOff>
      <xdr:row>57</xdr:row>
      <xdr:rowOff>24841</xdr:rowOff>
    </xdr:to>
    <xdr:sp macro="" textlink="">
      <xdr:nvSpPr>
        <xdr:cNvPr id="369" name="楕円 368"/>
        <xdr:cNvSpPr/>
      </xdr:nvSpPr>
      <xdr:spPr>
        <a:xfrm>
          <a:off x="8699500" y="96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15968</xdr:rowOff>
    </xdr:from>
    <xdr:ext cx="534377" cy="259045"/>
    <xdr:sp macro="" textlink="">
      <xdr:nvSpPr>
        <xdr:cNvPr id="370" name="テキスト ボックス 369"/>
        <xdr:cNvSpPr txBox="1"/>
      </xdr:nvSpPr>
      <xdr:spPr>
        <a:xfrm>
          <a:off x="8483111" y="97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137757</xdr:rowOff>
    </xdr:from>
    <xdr:to>
      <xdr:col>41</xdr:col>
      <xdr:colOff>101600</xdr:colOff>
      <xdr:row>56</xdr:row>
      <xdr:rowOff>67907</xdr:rowOff>
    </xdr:to>
    <xdr:sp macro="" textlink="">
      <xdr:nvSpPr>
        <xdr:cNvPr id="371" name="楕円 370"/>
        <xdr:cNvSpPr/>
      </xdr:nvSpPr>
      <xdr:spPr>
        <a:xfrm>
          <a:off x="7810500" y="95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59034</xdr:rowOff>
    </xdr:from>
    <xdr:ext cx="534377" cy="259045"/>
    <xdr:sp macro="" textlink="">
      <xdr:nvSpPr>
        <xdr:cNvPr id="372" name="テキスト ボックス 371"/>
        <xdr:cNvSpPr txBox="1"/>
      </xdr:nvSpPr>
      <xdr:spPr>
        <a:xfrm>
          <a:off x="7594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95656</xdr:rowOff>
    </xdr:from>
    <xdr:to>
      <xdr:col>36</xdr:col>
      <xdr:colOff>165100</xdr:colOff>
      <xdr:row>56</xdr:row>
      <xdr:rowOff>25806</xdr:rowOff>
    </xdr:to>
    <xdr:sp macro="" textlink="">
      <xdr:nvSpPr>
        <xdr:cNvPr id="373" name="楕円 372"/>
        <xdr:cNvSpPr/>
      </xdr:nvSpPr>
      <xdr:spPr>
        <a:xfrm>
          <a:off x="6921500" y="95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42333</xdr:rowOff>
    </xdr:from>
    <xdr:ext cx="534377" cy="259045"/>
    <xdr:sp macro="" textlink="">
      <xdr:nvSpPr>
        <xdr:cNvPr id="374" name="テキスト ボックス 373"/>
        <xdr:cNvSpPr txBox="1"/>
      </xdr:nvSpPr>
      <xdr:spPr>
        <a:xfrm>
          <a:off x="6705111" y="93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81338</xdr:rowOff>
    </xdr:from>
    <xdr:to>
      <xdr:col>55</xdr:col>
      <xdr:colOff>0</xdr:colOff>
      <xdr:row>78</xdr:row>
      <xdr:rowOff>86345</xdr:rowOff>
    </xdr:to>
    <xdr:cxnSp macro="">
      <xdr:nvCxnSpPr>
        <xdr:cNvPr id="401" name="直線コネクタ 400"/>
        <xdr:cNvCxnSpPr/>
      </xdr:nvCxnSpPr>
      <xdr:spPr>
        <a:xfrm flipV="1">
          <a:off x="9639300" y="13454438"/>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81499</xdr:rowOff>
    </xdr:from>
    <xdr:to>
      <xdr:col>50</xdr:col>
      <xdr:colOff>114300</xdr:colOff>
      <xdr:row>78</xdr:row>
      <xdr:rowOff>86345</xdr:rowOff>
    </xdr:to>
    <xdr:cxnSp macro="">
      <xdr:nvCxnSpPr>
        <xdr:cNvPr id="404" name="直線コネクタ 403"/>
        <xdr:cNvCxnSpPr/>
      </xdr:nvCxnSpPr>
      <xdr:spPr>
        <a:xfrm>
          <a:off x="8750300" y="1345459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49197</xdr:rowOff>
    </xdr:from>
    <xdr:to>
      <xdr:col>45</xdr:col>
      <xdr:colOff>177800</xdr:colOff>
      <xdr:row>78</xdr:row>
      <xdr:rowOff>81499</xdr:rowOff>
    </xdr:to>
    <xdr:cxnSp macro="">
      <xdr:nvCxnSpPr>
        <xdr:cNvPr id="407" name="直線コネクタ 406"/>
        <xdr:cNvCxnSpPr/>
      </xdr:nvCxnSpPr>
      <xdr:spPr>
        <a:xfrm>
          <a:off x="7861300" y="13422297"/>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49197</xdr:rowOff>
    </xdr:from>
    <xdr:to>
      <xdr:col>41</xdr:col>
      <xdr:colOff>50800</xdr:colOff>
      <xdr:row>78</xdr:row>
      <xdr:rowOff>63714</xdr:rowOff>
    </xdr:to>
    <xdr:cxnSp macro="">
      <xdr:nvCxnSpPr>
        <xdr:cNvPr id="410" name="直線コネクタ 409"/>
        <xdr:cNvCxnSpPr/>
      </xdr:nvCxnSpPr>
      <xdr:spPr>
        <a:xfrm flipV="1">
          <a:off x="6972300" y="13422297"/>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30538</xdr:rowOff>
    </xdr:from>
    <xdr:to>
      <xdr:col>55</xdr:col>
      <xdr:colOff>50800</xdr:colOff>
      <xdr:row>78</xdr:row>
      <xdr:rowOff>132138</xdr:rowOff>
    </xdr:to>
    <xdr:sp macro="" textlink="">
      <xdr:nvSpPr>
        <xdr:cNvPr id="420" name="楕円 419"/>
        <xdr:cNvSpPr/>
      </xdr:nvSpPr>
      <xdr:spPr>
        <a:xfrm>
          <a:off x="10426700" y="134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116915</xdr:rowOff>
    </xdr:from>
    <xdr:ext cx="469744" cy="259045"/>
    <xdr:sp macro="" textlink="">
      <xdr:nvSpPr>
        <xdr:cNvPr id="421" name="普通建設事業費 （ うち新規整備　）該当値テキスト"/>
        <xdr:cNvSpPr txBox="1"/>
      </xdr:nvSpPr>
      <xdr:spPr>
        <a:xfrm>
          <a:off x="10528300" y="1331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35545</xdr:rowOff>
    </xdr:from>
    <xdr:to>
      <xdr:col>50</xdr:col>
      <xdr:colOff>165100</xdr:colOff>
      <xdr:row>78</xdr:row>
      <xdr:rowOff>137145</xdr:rowOff>
    </xdr:to>
    <xdr:sp macro="" textlink="">
      <xdr:nvSpPr>
        <xdr:cNvPr id="422" name="楕円 421"/>
        <xdr:cNvSpPr/>
      </xdr:nvSpPr>
      <xdr:spPr>
        <a:xfrm>
          <a:off x="9588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128272</xdr:rowOff>
    </xdr:from>
    <xdr:ext cx="469744" cy="259045"/>
    <xdr:sp macro="" textlink="">
      <xdr:nvSpPr>
        <xdr:cNvPr id="423" name="テキスト ボックス 422"/>
        <xdr:cNvSpPr txBox="1"/>
      </xdr:nvSpPr>
      <xdr:spPr>
        <a:xfrm>
          <a:off x="9404428" y="135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30699</xdr:rowOff>
    </xdr:from>
    <xdr:to>
      <xdr:col>46</xdr:col>
      <xdr:colOff>38100</xdr:colOff>
      <xdr:row>78</xdr:row>
      <xdr:rowOff>132299</xdr:rowOff>
    </xdr:to>
    <xdr:sp macro="" textlink="">
      <xdr:nvSpPr>
        <xdr:cNvPr id="424" name="楕円 423"/>
        <xdr:cNvSpPr/>
      </xdr:nvSpPr>
      <xdr:spPr>
        <a:xfrm>
          <a:off x="8699500" y="134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123426</xdr:rowOff>
    </xdr:from>
    <xdr:ext cx="469744" cy="259045"/>
    <xdr:sp macro="" textlink="">
      <xdr:nvSpPr>
        <xdr:cNvPr id="425" name="テキスト ボックス 424"/>
        <xdr:cNvSpPr txBox="1"/>
      </xdr:nvSpPr>
      <xdr:spPr>
        <a:xfrm>
          <a:off x="8515428" y="1349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169847</xdr:rowOff>
    </xdr:from>
    <xdr:to>
      <xdr:col>41</xdr:col>
      <xdr:colOff>101600</xdr:colOff>
      <xdr:row>78</xdr:row>
      <xdr:rowOff>99997</xdr:rowOff>
    </xdr:to>
    <xdr:sp macro="" textlink="">
      <xdr:nvSpPr>
        <xdr:cNvPr id="426" name="楕円 425"/>
        <xdr:cNvSpPr/>
      </xdr:nvSpPr>
      <xdr:spPr>
        <a:xfrm>
          <a:off x="7810500" y="133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91124</xdr:rowOff>
    </xdr:from>
    <xdr:ext cx="469744" cy="259045"/>
    <xdr:sp macro="" textlink="">
      <xdr:nvSpPr>
        <xdr:cNvPr id="427" name="テキスト ボックス 426"/>
        <xdr:cNvSpPr txBox="1"/>
      </xdr:nvSpPr>
      <xdr:spPr>
        <a:xfrm>
          <a:off x="7626428" y="1346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12914</xdr:rowOff>
    </xdr:from>
    <xdr:to>
      <xdr:col>36</xdr:col>
      <xdr:colOff>165100</xdr:colOff>
      <xdr:row>78</xdr:row>
      <xdr:rowOff>114514</xdr:rowOff>
    </xdr:to>
    <xdr:sp macro="" textlink="">
      <xdr:nvSpPr>
        <xdr:cNvPr id="428" name="楕円 427"/>
        <xdr:cNvSpPr/>
      </xdr:nvSpPr>
      <xdr:spPr>
        <a:xfrm>
          <a:off x="6921500" y="133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105641</xdr:rowOff>
    </xdr:from>
    <xdr:ext cx="469744" cy="259045"/>
    <xdr:sp macro="" textlink="">
      <xdr:nvSpPr>
        <xdr:cNvPr id="429" name="テキスト ボックス 428"/>
        <xdr:cNvSpPr txBox="1"/>
      </xdr:nvSpPr>
      <xdr:spPr>
        <a:xfrm>
          <a:off x="6737428" y="134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106724</xdr:rowOff>
    </xdr:from>
    <xdr:to>
      <xdr:col>55</xdr:col>
      <xdr:colOff>0</xdr:colOff>
      <xdr:row>97</xdr:row>
      <xdr:rowOff>26733</xdr:rowOff>
    </xdr:to>
    <xdr:cxnSp macro="">
      <xdr:nvCxnSpPr>
        <xdr:cNvPr id="458" name="直線コネクタ 457"/>
        <xdr:cNvCxnSpPr/>
      </xdr:nvCxnSpPr>
      <xdr:spPr>
        <a:xfrm flipV="1">
          <a:off x="9639300" y="16565924"/>
          <a:ext cx="838200" cy="9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26733</xdr:rowOff>
    </xdr:from>
    <xdr:to>
      <xdr:col>50</xdr:col>
      <xdr:colOff>114300</xdr:colOff>
      <xdr:row>98</xdr:row>
      <xdr:rowOff>11131</xdr:rowOff>
    </xdr:to>
    <xdr:cxnSp macro="">
      <xdr:nvCxnSpPr>
        <xdr:cNvPr id="461" name="直線コネクタ 460"/>
        <xdr:cNvCxnSpPr/>
      </xdr:nvCxnSpPr>
      <xdr:spPr>
        <a:xfrm flipV="1">
          <a:off x="8750300" y="16657383"/>
          <a:ext cx="889000" cy="15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168008</xdr:rowOff>
    </xdr:from>
    <xdr:to>
      <xdr:col>45</xdr:col>
      <xdr:colOff>177800</xdr:colOff>
      <xdr:row>98</xdr:row>
      <xdr:rowOff>11131</xdr:rowOff>
    </xdr:to>
    <xdr:cxnSp macro="">
      <xdr:nvCxnSpPr>
        <xdr:cNvPr id="464" name="直線コネクタ 463"/>
        <xdr:cNvCxnSpPr/>
      </xdr:nvCxnSpPr>
      <xdr:spPr>
        <a:xfrm>
          <a:off x="7861300" y="16455758"/>
          <a:ext cx="889000" cy="35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168008</xdr:rowOff>
    </xdr:from>
    <xdr:to>
      <xdr:col>41</xdr:col>
      <xdr:colOff>50800</xdr:colOff>
      <xdr:row>96</xdr:row>
      <xdr:rowOff>23228</xdr:rowOff>
    </xdr:to>
    <xdr:cxnSp macro="">
      <xdr:nvCxnSpPr>
        <xdr:cNvPr id="467" name="直線コネクタ 466"/>
        <xdr:cNvCxnSpPr/>
      </xdr:nvCxnSpPr>
      <xdr:spPr>
        <a:xfrm flipV="1">
          <a:off x="6972300" y="1645575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55924</xdr:rowOff>
    </xdr:from>
    <xdr:to>
      <xdr:col>55</xdr:col>
      <xdr:colOff>50800</xdr:colOff>
      <xdr:row>96</xdr:row>
      <xdr:rowOff>157524</xdr:rowOff>
    </xdr:to>
    <xdr:sp macro="" textlink="">
      <xdr:nvSpPr>
        <xdr:cNvPr id="477" name="楕円 476"/>
        <xdr:cNvSpPr/>
      </xdr:nvSpPr>
      <xdr:spPr>
        <a:xfrm>
          <a:off x="10426700" y="165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34351</xdr:rowOff>
    </xdr:from>
    <xdr:ext cx="534377" cy="259045"/>
    <xdr:sp macro="" textlink="">
      <xdr:nvSpPr>
        <xdr:cNvPr id="478" name="普通建設事業費 （ うち更新整備　）該当値テキスト"/>
        <xdr:cNvSpPr txBox="1"/>
      </xdr:nvSpPr>
      <xdr:spPr>
        <a:xfrm>
          <a:off x="10528300" y="164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147383</xdr:rowOff>
    </xdr:from>
    <xdr:to>
      <xdr:col>50</xdr:col>
      <xdr:colOff>165100</xdr:colOff>
      <xdr:row>97</xdr:row>
      <xdr:rowOff>77533</xdr:rowOff>
    </xdr:to>
    <xdr:sp macro="" textlink="">
      <xdr:nvSpPr>
        <xdr:cNvPr id="479" name="楕円 478"/>
        <xdr:cNvSpPr/>
      </xdr:nvSpPr>
      <xdr:spPr>
        <a:xfrm>
          <a:off x="9588500" y="166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68660</xdr:rowOff>
    </xdr:from>
    <xdr:ext cx="534377" cy="259045"/>
    <xdr:sp macro="" textlink="">
      <xdr:nvSpPr>
        <xdr:cNvPr id="480" name="テキスト ボックス 479"/>
        <xdr:cNvSpPr txBox="1"/>
      </xdr:nvSpPr>
      <xdr:spPr>
        <a:xfrm>
          <a:off x="9372111" y="1669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131781</xdr:rowOff>
    </xdr:from>
    <xdr:to>
      <xdr:col>46</xdr:col>
      <xdr:colOff>38100</xdr:colOff>
      <xdr:row>98</xdr:row>
      <xdr:rowOff>61931</xdr:rowOff>
    </xdr:to>
    <xdr:sp macro="" textlink="">
      <xdr:nvSpPr>
        <xdr:cNvPr id="481" name="楕円 480"/>
        <xdr:cNvSpPr/>
      </xdr:nvSpPr>
      <xdr:spPr>
        <a:xfrm>
          <a:off x="8699500" y="167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53058</xdr:rowOff>
    </xdr:from>
    <xdr:ext cx="534377" cy="259045"/>
    <xdr:sp macro="" textlink="">
      <xdr:nvSpPr>
        <xdr:cNvPr id="482" name="テキスト ボックス 481"/>
        <xdr:cNvSpPr txBox="1"/>
      </xdr:nvSpPr>
      <xdr:spPr>
        <a:xfrm>
          <a:off x="8483111" y="1685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117208</xdr:rowOff>
    </xdr:from>
    <xdr:to>
      <xdr:col>41</xdr:col>
      <xdr:colOff>101600</xdr:colOff>
      <xdr:row>96</xdr:row>
      <xdr:rowOff>47358</xdr:rowOff>
    </xdr:to>
    <xdr:sp macro="" textlink="">
      <xdr:nvSpPr>
        <xdr:cNvPr id="483" name="楕円 482"/>
        <xdr:cNvSpPr/>
      </xdr:nvSpPr>
      <xdr:spPr>
        <a:xfrm>
          <a:off x="7810500" y="164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63885</xdr:rowOff>
    </xdr:from>
    <xdr:ext cx="534377" cy="259045"/>
    <xdr:sp macro="" textlink="">
      <xdr:nvSpPr>
        <xdr:cNvPr id="484" name="テキスト ボックス 483"/>
        <xdr:cNvSpPr txBox="1"/>
      </xdr:nvSpPr>
      <xdr:spPr>
        <a:xfrm>
          <a:off x="7594111" y="161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143878</xdr:rowOff>
    </xdr:from>
    <xdr:to>
      <xdr:col>36</xdr:col>
      <xdr:colOff>165100</xdr:colOff>
      <xdr:row>96</xdr:row>
      <xdr:rowOff>74028</xdr:rowOff>
    </xdr:to>
    <xdr:sp macro="" textlink="">
      <xdr:nvSpPr>
        <xdr:cNvPr id="485" name="楕円 484"/>
        <xdr:cNvSpPr/>
      </xdr:nvSpPr>
      <xdr:spPr>
        <a:xfrm>
          <a:off x="6921500" y="164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90555</xdr:rowOff>
    </xdr:from>
    <xdr:ext cx="534377" cy="259045"/>
    <xdr:sp macro="" textlink="">
      <xdr:nvSpPr>
        <xdr:cNvPr id="486" name="テキスト ボックス 485"/>
        <xdr:cNvSpPr txBox="1"/>
      </xdr:nvSpPr>
      <xdr:spPr>
        <a:xfrm>
          <a:off x="6705111" y="1620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64806</xdr:rowOff>
    </xdr:from>
    <xdr:to>
      <xdr:col>85</xdr:col>
      <xdr:colOff>127000</xdr:colOff>
      <xdr:row>39</xdr:row>
      <xdr:rowOff>82986</xdr:rowOff>
    </xdr:to>
    <xdr:cxnSp macro="">
      <xdr:nvCxnSpPr>
        <xdr:cNvPr id="517" name="直線コネクタ 516"/>
        <xdr:cNvCxnSpPr/>
      </xdr:nvCxnSpPr>
      <xdr:spPr>
        <a:xfrm flipV="1">
          <a:off x="15481300" y="6751356"/>
          <a:ext cx="838200" cy="1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82986</xdr:rowOff>
    </xdr:from>
    <xdr:to>
      <xdr:col>81</xdr:col>
      <xdr:colOff>50800</xdr:colOff>
      <xdr:row>39</xdr:row>
      <xdr:rowOff>87340</xdr:rowOff>
    </xdr:to>
    <xdr:cxnSp macro="">
      <xdr:nvCxnSpPr>
        <xdr:cNvPr id="520" name="直線コネクタ 519"/>
        <xdr:cNvCxnSpPr/>
      </xdr:nvCxnSpPr>
      <xdr:spPr>
        <a:xfrm flipV="1">
          <a:off x="14592300" y="676953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72644</xdr:rowOff>
    </xdr:from>
    <xdr:to>
      <xdr:col>76</xdr:col>
      <xdr:colOff>114300</xdr:colOff>
      <xdr:row>39</xdr:row>
      <xdr:rowOff>87340</xdr:rowOff>
    </xdr:to>
    <xdr:cxnSp macro="">
      <xdr:nvCxnSpPr>
        <xdr:cNvPr id="523" name="直線コネクタ 522"/>
        <xdr:cNvCxnSpPr/>
      </xdr:nvCxnSpPr>
      <xdr:spPr>
        <a:xfrm>
          <a:off x="13703300" y="658774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72644</xdr:rowOff>
    </xdr:from>
    <xdr:to>
      <xdr:col>71</xdr:col>
      <xdr:colOff>177800</xdr:colOff>
      <xdr:row>38</xdr:row>
      <xdr:rowOff>86251</xdr:rowOff>
    </xdr:to>
    <xdr:cxnSp macro="">
      <xdr:nvCxnSpPr>
        <xdr:cNvPr id="526" name="直線コネクタ 525"/>
        <xdr:cNvCxnSpPr/>
      </xdr:nvCxnSpPr>
      <xdr:spPr>
        <a:xfrm flipV="1">
          <a:off x="12814300" y="6587744"/>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8" name="テキスト ボックス 527"/>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14006</xdr:rowOff>
    </xdr:from>
    <xdr:to>
      <xdr:col>85</xdr:col>
      <xdr:colOff>177800</xdr:colOff>
      <xdr:row>39</xdr:row>
      <xdr:rowOff>115606</xdr:rowOff>
    </xdr:to>
    <xdr:sp macro="" textlink="">
      <xdr:nvSpPr>
        <xdr:cNvPr id="536" name="楕円 535"/>
        <xdr:cNvSpPr/>
      </xdr:nvSpPr>
      <xdr:spPr>
        <a:xfrm>
          <a:off x="16268700" y="670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114680</xdr:rowOff>
    </xdr:from>
    <xdr:ext cx="378565" cy="259045"/>
    <xdr:sp macro="" textlink="">
      <xdr:nvSpPr>
        <xdr:cNvPr id="537" name="災害復旧事業費該当値テキスト"/>
        <xdr:cNvSpPr txBox="1"/>
      </xdr:nvSpPr>
      <xdr:spPr>
        <a:xfrm>
          <a:off x="16370300" y="662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32186</xdr:rowOff>
    </xdr:from>
    <xdr:to>
      <xdr:col>81</xdr:col>
      <xdr:colOff>101600</xdr:colOff>
      <xdr:row>39</xdr:row>
      <xdr:rowOff>133786</xdr:rowOff>
    </xdr:to>
    <xdr:sp macro="" textlink="">
      <xdr:nvSpPr>
        <xdr:cNvPr id="538" name="楕円 537"/>
        <xdr:cNvSpPr/>
      </xdr:nvSpPr>
      <xdr:spPr>
        <a:xfrm>
          <a:off x="15430500" y="67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124913</xdr:rowOff>
    </xdr:from>
    <xdr:ext cx="378565" cy="259045"/>
    <xdr:sp macro="" textlink="">
      <xdr:nvSpPr>
        <xdr:cNvPr id="539" name="テキスト ボックス 538"/>
        <xdr:cNvSpPr txBox="1"/>
      </xdr:nvSpPr>
      <xdr:spPr>
        <a:xfrm>
          <a:off x="15292017" y="681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36540</xdr:rowOff>
    </xdr:from>
    <xdr:to>
      <xdr:col>76</xdr:col>
      <xdr:colOff>165100</xdr:colOff>
      <xdr:row>39</xdr:row>
      <xdr:rowOff>138140</xdr:rowOff>
    </xdr:to>
    <xdr:sp macro="" textlink="">
      <xdr:nvSpPr>
        <xdr:cNvPr id="540" name="楕円 539"/>
        <xdr:cNvSpPr/>
      </xdr:nvSpPr>
      <xdr:spPr>
        <a:xfrm>
          <a:off x="14541500" y="67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129267</xdr:rowOff>
    </xdr:from>
    <xdr:ext cx="378565" cy="259045"/>
    <xdr:sp macro="" textlink="">
      <xdr:nvSpPr>
        <xdr:cNvPr id="541" name="テキスト ボックス 540"/>
        <xdr:cNvSpPr txBox="1"/>
      </xdr:nvSpPr>
      <xdr:spPr>
        <a:xfrm>
          <a:off x="14403017" y="681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21844</xdr:rowOff>
    </xdr:from>
    <xdr:to>
      <xdr:col>72</xdr:col>
      <xdr:colOff>38100</xdr:colOff>
      <xdr:row>38</xdr:row>
      <xdr:rowOff>123444</xdr:rowOff>
    </xdr:to>
    <xdr:sp macro="" textlink="">
      <xdr:nvSpPr>
        <xdr:cNvPr id="542" name="楕円 541"/>
        <xdr:cNvSpPr/>
      </xdr:nvSpPr>
      <xdr:spPr>
        <a:xfrm>
          <a:off x="13652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139971</xdr:rowOff>
    </xdr:from>
    <xdr:ext cx="469744" cy="259045"/>
    <xdr:sp macro="" textlink="">
      <xdr:nvSpPr>
        <xdr:cNvPr id="543" name="テキスト ボックス 542"/>
        <xdr:cNvSpPr txBox="1"/>
      </xdr:nvSpPr>
      <xdr:spPr>
        <a:xfrm>
          <a:off x="13468428" y="63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35451</xdr:rowOff>
    </xdr:from>
    <xdr:to>
      <xdr:col>67</xdr:col>
      <xdr:colOff>101600</xdr:colOff>
      <xdr:row>38</xdr:row>
      <xdr:rowOff>137051</xdr:rowOff>
    </xdr:to>
    <xdr:sp macro="" textlink="">
      <xdr:nvSpPr>
        <xdr:cNvPr id="544" name="楕円 543"/>
        <xdr:cNvSpPr/>
      </xdr:nvSpPr>
      <xdr:spPr>
        <a:xfrm>
          <a:off x="12763500" y="65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153578</xdr:rowOff>
    </xdr:from>
    <xdr:ext cx="469744" cy="259045"/>
    <xdr:sp macro="" textlink="">
      <xdr:nvSpPr>
        <xdr:cNvPr id="545" name="テキスト ボックス 544"/>
        <xdr:cNvSpPr txBox="1"/>
      </xdr:nvSpPr>
      <xdr:spPr>
        <a:xfrm>
          <a:off x="12579428" y="632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59861</xdr:rowOff>
    </xdr:from>
    <xdr:to>
      <xdr:col>85</xdr:col>
      <xdr:colOff>127000</xdr:colOff>
      <xdr:row>75</xdr:row>
      <xdr:rowOff>68187</xdr:rowOff>
    </xdr:to>
    <xdr:cxnSp macro="">
      <xdr:nvCxnSpPr>
        <xdr:cNvPr id="623" name="直線コネクタ 622"/>
        <xdr:cNvCxnSpPr/>
      </xdr:nvCxnSpPr>
      <xdr:spPr>
        <a:xfrm flipV="1">
          <a:off x="15481300" y="12918611"/>
          <a:ext cx="8382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68187</xdr:rowOff>
    </xdr:from>
    <xdr:to>
      <xdr:col>81</xdr:col>
      <xdr:colOff>50800</xdr:colOff>
      <xdr:row>75</xdr:row>
      <xdr:rowOff>92151</xdr:rowOff>
    </xdr:to>
    <xdr:cxnSp macro="">
      <xdr:nvCxnSpPr>
        <xdr:cNvPr id="626" name="直線コネクタ 625"/>
        <xdr:cNvCxnSpPr/>
      </xdr:nvCxnSpPr>
      <xdr:spPr>
        <a:xfrm flipV="1">
          <a:off x="14592300" y="12926937"/>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92151</xdr:rowOff>
    </xdr:from>
    <xdr:to>
      <xdr:col>76</xdr:col>
      <xdr:colOff>114300</xdr:colOff>
      <xdr:row>75</xdr:row>
      <xdr:rowOff>119317</xdr:rowOff>
    </xdr:to>
    <xdr:cxnSp macro="">
      <xdr:nvCxnSpPr>
        <xdr:cNvPr id="629" name="直線コネクタ 628"/>
        <xdr:cNvCxnSpPr/>
      </xdr:nvCxnSpPr>
      <xdr:spPr>
        <a:xfrm flipV="1">
          <a:off x="13703300" y="12950901"/>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119317</xdr:rowOff>
    </xdr:from>
    <xdr:to>
      <xdr:col>71</xdr:col>
      <xdr:colOff>177800</xdr:colOff>
      <xdr:row>75</xdr:row>
      <xdr:rowOff>126670</xdr:rowOff>
    </xdr:to>
    <xdr:cxnSp macro="">
      <xdr:nvCxnSpPr>
        <xdr:cNvPr id="632" name="直線コネクタ 631"/>
        <xdr:cNvCxnSpPr/>
      </xdr:nvCxnSpPr>
      <xdr:spPr>
        <a:xfrm flipV="1">
          <a:off x="12814300" y="1297806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9061</xdr:rowOff>
    </xdr:from>
    <xdr:to>
      <xdr:col>85</xdr:col>
      <xdr:colOff>177800</xdr:colOff>
      <xdr:row>75</xdr:row>
      <xdr:rowOff>110661</xdr:rowOff>
    </xdr:to>
    <xdr:sp macro="" textlink="">
      <xdr:nvSpPr>
        <xdr:cNvPr id="642" name="楕円 641"/>
        <xdr:cNvSpPr/>
      </xdr:nvSpPr>
      <xdr:spPr>
        <a:xfrm>
          <a:off x="16268700" y="128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31938</xdr:rowOff>
    </xdr:from>
    <xdr:ext cx="534377" cy="259045"/>
    <xdr:sp macro="" textlink="">
      <xdr:nvSpPr>
        <xdr:cNvPr id="643" name="公債費該当値テキスト"/>
        <xdr:cNvSpPr txBox="1"/>
      </xdr:nvSpPr>
      <xdr:spPr>
        <a:xfrm>
          <a:off x="16370300" y="127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17387</xdr:rowOff>
    </xdr:from>
    <xdr:to>
      <xdr:col>81</xdr:col>
      <xdr:colOff>101600</xdr:colOff>
      <xdr:row>75</xdr:row>
      <xdr:rowOff>118987</xdr:rowOff>
    </xdr:to>
    <xdr:sp macro="" textlink="">
      <xdr:nvSpPr>
        <xdr:cNvPr id="644" name="楕円 643"/>
        <xdr:cNvSpPr/>
      </xdr:nvSpPr>
      <xdr:spPr>
        <a:xfrm>
          <a:off x="15430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135514</xdr:rowOff>
    </xdr:from>
    <xdr:ext cx="534377" cy="259045"/>
    <xdr:sp macro="" textlink="">
      <xdr:nvSpPr>
        <xdr:cNvPr id="645" name="テキスト ボックス 644"/>
        <xdr:cNvSpPr txBox="1"/>
      </xdr:nvSpPr>
      <xdr:spPr>
        <a:xfrm>
          <a:off x="15214111" y="126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41351</xdr:rowOff>
    </xdr:from>
    <xdr:to>
      <xdr:col>76</xdr:col>
      <xdr:colOff>165100</xdr:colOff>
      <xdr:row>75</xdr:row>
      <xdr:rowOff>142951</xdr:rowOff>
    </xdr:to>
    <xdr:sp macro="" textlink="">
      <xdr:nvSpPr>
        <xdr:cNvPr id="646" name="楕円 645"/>
        <xdr:cNvSpPr/>
      </xdr:nvSpPr>
      <xdr:spPr>
        <a:xfrm>
          <a:off x="14541500" y="129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134078</xdr:rowOff>
    </xdr:from>
    <xdr:ext cx="534377" cy="259045"/>
    <xdr:sp macro="" textlink="">
      <xdr:nvSpPr>
        <xdr:cNvPr id="647" name="テキスト ボックス 646"/>
        <xdr:cNvSpPr txBox="1"/>
      </xdr:nvSpPr>
      <xdr:spPr>
        <a:xfrm>
          <a:off x="14325111" y="129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68517</xdr:rowOff>
    </xdr:from>
    <xdr:to>
      <xdr:col>72</xdr:col>
      <xdr:colOff>38100</xdr:colOff>
      <xdr:row>75</xdr:row>
      <xdr:rowOff>170117</xdr:rowOff>
    </xdr:to>
    <xdr:sp macro="" textlink="">
      <xdr:nvSpPr>
        <xdr:cNvPr id="648" name="楕円 647"/>
        <xdr:cNvSpPr/>
      </xdr:nvSpPr>
      <xdr:spPr>
        <a:xfrm>
          <a:off x="13652500" y="129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161244</xdr:rowOff>
    </xdr:from>
    <xdr:ext cx="534377" cy="259045"/>
    <xdr:sp macro="" textlink="">
      <xdr:nvSpPr>
        <xdr:cNvPr id="649" name="テキスト ボックス 648"/>
        <xdr:cNvSpPr txBox="1"/>
      </xdr:nvSpPr>
      <xdr:spPr>
        <a:xfrm>
          <a:off x="13436111" y="130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75870</xdr:rowOff>
    </xdr:from>
    <xdr:to>
      <xdr:col>67</xdr:col>
      <xdr:colOff>101600</xdr:colOff>
      <xdr:row>76</xdr:row>
      <xdr:rowOff>6020</xdr:rowOff>
    </xdr:to>
    <xdr:sp macro="" textlink="">
      <xdr:nvSpPr>
        <xdr:cNvPr id="650" name="楕円 649"/>
        <xdr:cNvSpPr/>
      </xdr:nvSpPr>
      <xdr:spPr>
        <a:xfrm>
          <a:off x="12763500" y="129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168597</xdr:rowOff>
    </xdr:from>
    <xdr:ext cx="534377" cy="259045"/>
    <xdr:sp macro="" textlink="">
      <xdr:nvSpPr>
        <xdr:cNvPr id="651" name="テキスト ボックス 650"/>
        <xdr:cNvSpPr txBox="1"/>
      </xdr:nvSpPr>
      <xdr:spPr>
        <a:xfrm>
          <a:off x="12547111" y="130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103688</xdr:rowOff>
    </xdr:from>
    <xdr:to>
      <xdr:col>85</xdr:col>
      <xdr:colOff>127000</xdr:colOff>
      <xdr:row>98</xdr:row>
      <xdr:rowOff>146932</xdr:rowOff>
    </xdr:to>
    <xdr:cxnSp macro="">
      <xdr:nvCxnSpPr>
        <xdr:cNvPr id="680" name="直線コネクタ 679"/>
        <xdr:cNvCxnSpPr/>
      </xdr:nvCxnSpPr>
      <xdr:spPr>
        <a:xfrm flipV="1">
          <a:off x="15481300" y="16905788"/>
          <a:ext cx="8382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142374</xdr:rowOff>
    </xdr:from>
    <xdr:to>
      <xdr:col>81</xdr:col>
      <xdr:colOff>50800</xdr:colOff>
      <xdr:row>98</xdr:row>
      <xdr:rowOff>146932</xdr:rowOff>
    </xdr:to>
    <xdr:cxnSp macro="">
      <xdr:nvCxnSpPr>
        <xdr:cNvPr id="683" name="直線コネクタ 682"/>
        <xdr:cNvCxnSpPr/>
      </xdr:nvCxnSpPr>
      <xdr:spPr>
        <a:xfrm>
          <a:off x="14592300" y="16944474"/>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142374</xdr:rowOff>
    </xdr:from>
    <xdr:to>
      <xdr:col>76</xdr:col>
      <xdr:colOff>114300</xdr:colOff>
      <xdr:row>99</xdr:row>
      <xdr:rowOff>6190</xdr:rowOff>
    </xdr:to>
    <xdr:cxnSp macro="">
      <xdr:nvCxnSpPr>
        <xdr:cNvPr id="686" name="直線コネクタ 685"/>
        <xdr:cNvCxnSpPr/>
      </xdr:nvCxnSpPr>
      <xdr:spPr>
        <a:xfrm flipV="1">
          <a:off x="13703300" y="16944474"/>
          <a:ext cx="889000" cy="3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6190</xdr:rowOff>
    </xdr:from>
    <xdr:to>
      <xdr:col>71</xdr:col>
      <xdr:colOff>177800</xdr:colOff>
      <xdr:row>99</xdr:row>
      <xdr:rowOff>9558</xdr:rowOff>
    </xdr:to>
    <xdr:cxnSp macro="">
      <xdr:nvCxnSpPr>
        <xdr:cNvPr id="689" name="直線コネクタ 688"/>
        <xdr:cNvCxnSpPr/>
      </xdr:nvCxnSpPr>
      <xdr:spPr>
        <a:xfrm flipV="1">
          <a:off x="12814300" y="16979740"/>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52888</xdr:rowOff>
    </xdr:from>
    <xdr:to>
      <xdr:col>85</xdr:col>
      <xdr:colOff>177800</xdr:colOff>
      <xdr:row>98</xdr:row>
      <xdr:rowOff>154488</xdr:rowOff>
    </xdr:to>
    <xdr:sp macro="" textlink="">
      <xdr:nvSpPr>
        <xdr:cNvPr id="699" name="楕円 698"/>
        <xdr:cNvSpPr/>
      </xdr:nvSpPr>
      <xdr:spPr>
        <a:xfrm>
          <a:off x="16268700" y="168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96132</xdr:rowOff>
    </xdr:from>
    <xdr:to>
      <xdr:col>81</xdr:col>
      <xdr:colOff>101600</xdr:colOff>
      <xdr:row>99</xdr:row>
      <xdr:rowOff>26282</xdr:rowOff>
    </xdr:to>
    <xdr:sp macro="" textlink="">
      <xdr:nvSpPr>
        <xdr:cNvPr id="701" name="楕円 700"/>
        <xdr:cNvSpPr/>
      </xdr:nvSpPr>
      <xdr:spPr>
        <a:xfrm>
          <a:off x="15430500" y="168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17409</xdr:rowOff>
    </xdr:from>
    <xdr:ext cx="469744" cy="259045"/>
    <xdr:sp macro="" textlink="">
      <xdr:nvSpPr>
        <xdr:cNvPr id="702" name="テキスト ボックス 701"/>
        <xdr:cNvSpPr txBox="1"/>
      </xdr:nvSpPr>
      <xdr:spPr>
        <a:xfrm>
          <a:off x="15246428" y="169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91574</xdr:rowOff>
    </xdr:from>
    <xdr:to>
      <xdr:col>76</xdr:col>
      <xdr:colOff>165100</xdr:colOff>
      <xdr:row>99</xdr:row>
      <xdr:rowOff>21724</xdr:rowOff>
    </xdr:to>
    <xdr:sp macro="" textlink="">
      <xdr:nvSpPr>
        <xdr:cNvPr id="703" name="楕円 702"/>
        <xdr:cNvSpPr/>
      </xdr:nvSpPr>
      <xdr:spPr>
        <a:xfrm>
          <a:off x="14541500" y="168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12851</xdr:rowOff>
    </xdr:from>
    <xdr:ext cx="469744" cy="259045"/>
    <xdr:sp macro="" textlink="">
      <xdr:nvSpPr>
        <xdr:cNvPr id="704" name="テキスト ボックス 703"/>
        <xdr:cNvSpPr txBox="1"/>
      </xdr:nvSpPr>
      <xdr:spPr>
        <a:xfrm>
          <a:off x="14357428" y="169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126840</xdr:rowOff>
    </xdr:from>
    <xdr:to>
      <xdr:col>72</xdr:col>
      <xdr:colOff>38100</xdr:colOff>
      <xdr:row>99</xdr:row>
      <xdr:rowOff>56990</xdr:rowOff>
    </xdr:to>
    <xdr:sp macro="" textlink="">
      <xdr:nvSpPr>
        <xdr:cNvPr id="705" name="楕円 704"/>
        <xdr:cNvSpPr/>
      </xdr:nvSpPr>
      <xdr:spPr>
        <a:xfrm>
          <a:off x="13652500" y="169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48117</xdr:rowOff>
    </xdr:from>
    <xdr:ext cx="469744" cy="259045"/>
    <xdr:sp macro="" textlink="">
      <xdr:nvSpPr>
        <xdr:cNvPr id="706" name="テキスト ボックス 705"/>
        <xdr:cNvSpPr txBox="1"/>
      </xdr:nvSpPr>
      <xdr:spPr>
        <a:xfrm>
          <a:off x="13468428" y="1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130208</xdr:rowOff>
    </xdr:from>
    <xdr:to>
      <xdr:col>67</xdr:col>
      <xdr:colOff>101600</xdr:colOff>
      <xdr:row>99</xdr:row>
      <xdr:rowOff>60358</xdr:rowOff>
    </xdr:to>
    <xdr:sp macro="" textlink="">
      <xdr:nvSpPr>
        <xdr:cNvPr id="707" name="楕円 706"/>
        <xdr:cNvSpPr/>
      </xdr:nvSpPr>
      <xdr:spPr>
        <a:xfrm>
          <a:off x="12763500" y="1693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51485</xdr:rowOff>
    </xdr:from>
    <xdr:ext cx="469744" cy="259045"/>
    <xdr:sp macro="" textlink="">
      <xdr:nvSpPr>
        <xdr:cNvPr id="708" name="テキスト ボックス 707"/>
        <xdr:cNvSpPr txBox="1"/>
      </xdr:nvSpPr>
      <xdr:spPr>
        <a:xfrm>
          <a:off x="12579428" y="170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85326</xdr:rowOff>
    </xdr:from>
    <xdr:to>
      <xdr:col>116</xdr:col>
      <xdr:colOff>63500</xdr:colOff>
      <xdr:row>37</xdr:row>
      <xdr:rowOff>104267</xdr:rowOff>
    </xdr:to>
    <xdr:cxnSp macro="">
      <xdr:nvCxnSpPr>
        <xdr:cNvPr id="739" name="直線コネクタ 738"/>
        <xdr:cNvCxnSpPr/>
      </xdr:nvCxnSpPr>
      <xdr:spPr>
        <a:xfrm>
          <a:off x="21323300" y="6428976"/>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71120</xdr:rowOff>
    </xdr:from>
    <xdr:to>
      <xdr:col>111</xdr:col>
      <xdr:colOff>177800</xdr:colOff>
      <xdr:row>37</xdr:row>
      <xdr:rowOff>85326</xdr:rowOff>
    </xdr:to>
    <xdr:cxnSp macro="">
      <xdr:nvCxnSpPr>
        <xdr:cNvPr id="742" name="直線コネクタ 741"/>
        <xdr:cNvCxnSpPr/>
      </xdr:nvCxnSpPr>
      <xdr:spPr>
        <a:xfrm>
          <a:off x="20434300" y="6414770"/>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71120</xdr:rowOff>
    </xdr:from>
    <xdr:to>
      <xdr:col>107</xdr:col>
      <xdr:colOff>50800</xdr:colOff>
      <xdr:row>37</xdr:row>
      <xdr:rowOff>163540</xdr:rowOff>
    </xdr:to>
    <xdr:cxnSp macro="">
      <xdr:nvCxnSpPr>
        <xdr:cNvPr id="745" name="直線コネクタ 744"/>
        <xdr:cNvCxnSpPr/>
      </xdr:nvCxnSpPr>
      <xdr:spPr>
        <a:xfrm flipV="1">
          <a:off x="19545300" y="6414770"/>
          <a:ext cx="8890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163540</xdr:rowOff>
    </xdr:from>
    <xdr:to>
      <xdr:col>102</xdr:col>
      <xdr:colOff>114300</xdr:colOff>
      <xdr:row>38</xdr:row>
      <xdr:rowOff>4826</xdr:rowOff>
    </xdr:to>
    <xdr:cxnSp macro="">
      <xdr:nvCxnSpPr>
        <xdr:cNvPr id="748" name="直線コネクタ 747"/>
        <xdr:cNvCxnSpPr/>
      </xdr:nvCxnSpPr>
      <xdr:spPr>
        <a:xfrm flipV="1">
          <a:off x="18656300" y="6507190"/>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2" name="テキスト ボックス 751"/>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53467</xdr:rowOff>
    </xdr:from>
    <xdr:to>
      <xdr:col>116</xdr:col>
      <xdr:colOff>114300</xdr:colOff>
      <xdr:row>37</xdr:row>
      <xdr:rowOff>155067</xdr:rowOff>
    </xdr:to>
    <xdr:sp macro="" textlink="">
      <xdr:nvSpPr>
        <xdr:cNvPr id="758" name="楕円 757"/>
        <xdr:cNvSpPr/>
      </xdr:nvSpPr>
      <xdr:spPr>
        <a:xfrm>
          <a:off x="221107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76344</xdr:rowOff>
    </xdr:from>
    <xdr:ext cx="469744" cy="259045"/>
    <xdr:sp macro="" textlink="">
      <xdr:nvSpPr>
        <xdr:cNvPr id="759" name="投資及び出資金該当値テキスト"/>
        <xdr:cNvSpPr txBox="1"/>
      </xdr:nvSpPr>
      <xdr:spPr>
        <a:xfrm>
          <a:off x="22212300" y="624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34526</xdr:rowOff>
    </xdr:from>
    <xdr:to>
      <xdr:col>112</xdr:col>
      <xdr:colOff>38100</xdr:colOff>
      <xdr:row>37</xdr:row>
      <xdr:rowOff>136126</xdr:rowOff>
    </xdr:to>
    <xdr:sp macro="" textlink="">
      <xdr:nvSpPr>
        <xdr:cNvPr id="760" name="楕円 759"/>
        <xdr:cNvSpPr/>
      </xdr:nvSpPr>
      <xdr:spPr>
        <a:xfrm>
          <a:off x="21272500" y="63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152653</xdr:rowOff>
    </xdr:from>
    <xdr:ext cx="469744" cy="259045"/>
    <xdr:sp macro="" textlink="">
      <xdr:nvSpPr>
        <xdr:cNvPr id="761" name="テキスト ボックス 760"/>
        <xdr:cNvSpPr txBox="1"/>
      </xdr:nvSpPr>
      <xdr:spPr>
        <a:xfrm>
          <a:off x="21088428" y="615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20320</xdr:rowOff>
    </xdr:from>
    <xdr:to>
      <xdr:col>107</xdr:col>
      <xdr:colOff>101600</xdr:colOff>
      <xdr:row>37</xdr:row>
      <xdr:rowOff>121920</xdr:rowOff>
    </xdr:to>
    <xdr:sp macro="" textlink="">
      <xdr:nvSpPr>
        <xdr:cNvPr id="762" name="楕円 761"/>
        <xdr:cNvSpPr/>
      </xdr:nvSpPr>
      <xdr:spPr>
        <a:xfrm>
          <a:off x="20383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138447</xdr:rowOff>
    </xdr:from>
    <xdr:ext cx="469744" cy="259045"/>
    <xdr:sp macro="" textlink="">
      <xdr:nvSpPr>
        <xdr:cNvPr id="763" name="テキスト ボックス 762"/>
        <xdr:cNvSpPr txBox="1"/>
      </xdr:nvSpPr>
      <xdr:spPr>
        <a:xfrm>
          <a:off x="20199428"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112740</xdr:rowOff>
    </xdr:from>
    <xdr:to>
      <xdr:col>102</xdr:col>
      <xdr:colOff>165100</xdr:colOff>
      <xdr:row>38</xdr:row>
      <xdr:rowOff>42890</xdr:rowOff>
    </xdr:to>
    <xdr:sp macro="" textlink="">
      <xdr:nvSpPr>
        <xdr:cNvPr id="764" name="楕円 763"/>
        <xdr:cNvSpPr/>
      </xdr:nvSpPr>
      <xdr:spPr>
        <a:xfrm>
          <a:off x="19494500" y="64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59417</xdr:rowOff>
    </xdr:from>
    <xdr:ext cx="469744" cy="259045"/>
    <xdr:sp macro="" textlink="">
      <xdr:nvSpPr>
        <xdr:cNvPr id="765" name="テキスト ボックス 764"/>
        <xdr:cNvSpPr txBox="1"/>
      </xdr:nvSpPr>
      <xdr:spPr>
        <a:xfrm>
          <a:off x="19310428" y="623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125476</xdr:rowOff>
    </xdr:from>
    <xdr:to>
      <xdr:col>98</xdr:col>
      <xdr:colOff>38100</xdr:colOff>
      <xdr:row>38</xdr:row>
      <xdr:rowOff>55626</xdr:rowOff>
    </xdr:to>
    <xdr:sp macro="" textlink="">
      <xdr:nvSpPr>
        <xdr:cNvPr id="766" name="楕円 765"/>
        <xdr:cNvSpPr/>
      </xdr:nvSpPr>
      <xdr:spPr>
        <a:xfrm>
          <a:off x="18605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72153</xdr:rowOff>
    </xdr:from>
    <xdr:ext cx="469744" cy="259045"/>
    <xdr:sp macro="" textlink="">
      <xdr:nvSpPr>
        <xdr:cNvPr id="767" name="テキスト ボックス 766"/>
        <xdr:cNvSpPr txBox="1"/>
      </xdr:nvSpPr>
      <xdr:spPr>
        <a:xfrm>
          <a:off x="18421428" y="624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41211</xdr:rowOff>
    </xdr:from>
    <xdr:to>
      <xdr:col>116</xdr:col>
      <xdr:colOff>63500</xdr:colOff>
      <xdr:row>59</xdr:row>
      <xdr:rowOff>41573</xdr:rowOff>
    </xdr:to>
    <xdr:cxnSp macro="">
      <xdr:nvCxnSpPr>
        <xdr:cNvPr id="796" name="直線コネクタ 795"/>
        <xdr:cNvCxnSpPr/>
      </xdr:nvCxnSpPr>
      <xdr:spPr>
        <a:xfrm>
          <a:off x="21323300" y="10156761"/>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40430</xdr:rowOff>
    </xdr:from>
    <xdr:to>
      <xdr:col>111</xdr:col>
      <xdr:colOff>177800</xdr:colOff>
      <xdr:row>59</xdr:row>
      <xdr:rowOff>41211</xdr:rowOff>
    </xdr:to>
    <xdr:cxnSp macro="">
      <xdr:nvCxnSpPr>
        <xdr:cNvPr id="799" name="直線コネクタ 798"/>
        <xdr:cNvCxnSpPr/>
      </xdr:nvCxnSpPr>
      <xdr:spPr>
        <a:xfrm>
          <a:off x="20434300" y="10155980"/>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39630</xdr:rowOff>
    </xdr:from>
    <xdr:to>
      <xdr:col>107</xdr:col>
      <xdr:colOff>50800</xdr:colOff>
      <xdr:row>59</xdr:row>
      <xdr:rowOff>40430</xdr:rowOff>
    </xdr:to>
    <xdr:cxnSp macro="">
      <xdr:nvCxnSpPr>
        <xdr:cNvPr id="802" name="直線コネクタ 801"/>
        <xdr:cNvCxnSpPr/>
      </xdr:nvCxnSpPr>
      <xdr:spPr>
        <a:xfrm>
          <a:off x="19545300" y="1015518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30734</xdr:rowOff>
    </xdr:from>
    <xdr:to>
      <xdr:col>102</xdr:col>
      <xdr:colOff>114300</xdr:colOff>
      <xdr:row>59</xdr:row>
      <xdr:rowOff>39630</xdr:rowOff>
    </xdr:to>
    <xdr:cxnSp macro="">
      <xdr:nvCxnSpPr>
        <xdr:cNvPr id="805" name="直線コネクタ 804"/>
        <xdr:cNvCxnSpPr/>
      </xdr:nvCxnSpPr>
      <xdr:spPr>
        <a:xfrm>
          <a:off x="18656300" y="10146284"/>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162223</xdr:rowOff>
    </xdr:from>
    <xdr:to>
      <xdr:col>116</xdr:col>
      <xdr:colOff>114300</xdr:colOff>
      <xdr:row>59</xdr:row>
      <xdr:rowOff>92373</xdr:rowOff>
    </xdr:to>
    <xdr:sp macro="" textlink="">
      <xdr:nvSpPr>
        <xdr:cNvPr id="815" name="楕円 814"/>
        <xdr:cNvSpPr/>
      </xdr:nvSpPr>
      <xdr:spPr>
        <a:xfrm>
          <a:off x="221107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77150</xdr:rowOff>
    </xdr:from>
    <xdr:ext cx="378565" cy="259045"/>
    <xdr:sp macro="" textlink="">
      <xdr:nvSpPr>
        <xdr:cNvPr id="816" name="貸付金該当値テキスト"/>
        <xdr:cNvSpPr txBox="1"/>
      </xdr:nvSpPr>
      <xdr:spPr>
        <a:xfrm>
          <a:off x="22212300" y="100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161861</xdr:rowOff>
    </xdr:from>
    <xdr:to>
      <xdr:col>112</xdr:col>
      <xdr:colOff>38100</xdr:colOff>
      <xdr:row>59</xdr:row>
      <xdr:rowOff>92011</xdr:rowOff>
    </xdr:to>
    <xdr:sp macro="" textlink="">
      <xdr:nvSpPr>
        <xdr:cNvPr id="817" name="楕円 816"/>
        <xdr:cNvSpPr/>
      </xdr:nvSpPr>
      <xdr:spPr>
        <a:xfrm>
          <a:off x="21272500" y="10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83138</xdr:rowOff>
    </xdr:from>
    <xdr:ext cx="378565" cy="259045"/>
    <xdr:sp macro="" textlink="">
      <xdr:nvSpPr>
        <xdr:cNvPr id="818" name="テキスト ボックス 817"/>
        <xdr:cNvSpPr txBox="1"/>
      </xdr:nvSpPr>
      <xdr:spPr>
        <a:xfrm>
          <a:off x="21134017" y="1019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161080</xdr:rowOff>
    </xdr:from>
    <xdr:to>
      <xdr:col>107</xdr:col>
      <xdr:colOff>101600</xdr:colOff>
      <xdr:row>59</xdr:row>
      <xdr:rowOff>91230</xdr:rowOff>
    </xdr:to>
    <xdr:sp macro="" textlink="">
      <xdr:nvSpPr>
        <xdr:cNvPr id="819" name="楕円 818"/>
        <xdr:cNvSpPr/>
      </xdr:nvSpPr>
      <xdr:spPr>
        <a:xfrm>
          <a:off x="20383500" y="101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82357</xdr:rowOff>
    </xdr:from>
    <xdr:ext cx="378565" cy="259045"/>
    <xdr:sp macro="" textlink="">
      <xdr:nvSpPr>
        <xdr:cNvPr id="820" name="テキスト ボックス 819"/>
        <xdr:cNvSpPr txBox="1"/>
      </xdr:nvSpPr>
      <xdr:spPr>
        <a:xfrm>
          <a:off x="20245017" y="101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160280</xdr:rowOff>
    </xdr:from>
    <xdr:to>
      <xdr:col>102</xdr:col>
      <xdr:colOff>165100</xdr:colOff>
      <xdr:row>59</xdr:row>
      <xdr:rowOff>90430</xdr:rowOff>
    </xdr:to>
    <xdr:sp macro="" textlink="">
      <xdr:nvSpPr>
        <xdr:cNvPr id="821" name="楕円 820"/>
        <xdr:cNvSpPr/>
      </xdr:nvSpPr>
      <xdr:spPr>
        <a:xfrm>
          <a:off x="19494500" y="10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81557</xdr:rowOff>
    </xdr:from>
    <xdr:ext cx="378565" cy="259045"/>
    <xdr:sp macro="" textlink="">
      <xdr:nvSpPr>
        <xdr:cNvPr id="822" name="テキスト ボックス 821"/>
        <xdr:cNvSpPr txBox="1"/>
      </xdr:nvSpPr>
      <xdr:spPr>
        <a:xfrm>
          <a:off x="19356017" y="1019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151384</xdr:rowOff>
    </xdr:from>
    <xdr:to>
      <xdr:col>98</xdr:col>
      <xdr:colOff>38100</xdr:colOff>
      <xdr:row>59</xdr:row>
      <xdr:rowOff>81534</xdr:rowOff>
    </xdr:to>
    <xdr:sp macro="" textlink="">
      <xdr:nvSpPr>
        <xdr:cNvPr id="823" name="楕円 822"/>
        <xdr:cNvSpPr/>
      </xdr:nvSpPr>
      <xdr:spPr>
        <a:xfrm>
          <a:off x="18605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72661</xdr:rowOff>
    </xdr:from>
    <xdr:ext cx="378565" cy="259045"/>
    <xdr:sp macro="" textlink="">
      <xdr:nvSpPr>
        <xdr:cNvPr id="824" name="テキスト ボックス 823"/>
        <xdr:cNvSpPr txBox="1"/>
      </xdr:nvSpPr>
      <xdr:spPr>
        <a:xfrm>
          <a:off x="18467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1054</xdr:rowOff>
    </xdr:from>
    <xdr:to>
      <xdr:col>116</xdr:col>
      <xdr:colOff>63500</xdr:colOff>
      <xdr:row>76</xdr:row>
      <xdr:rowOff>49822</xdr:rowOff>
    </xdr:to>
    <xdr:cxnSp macro="">
      <xdr:nvCxnSpPr>
        <xdr:cNvPr id="854" name="直線コネクタ 853"/>
        <xdr:cNvCxnSpPr/>
      </xdr:nvCxnSpPr>
      <xdr:spPr>
        <a:xfrm flipV="1">
          <a:off x="21323300" y="13031254"/>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49822</xdr:rowOff>
    </xdr:from>
    <xdr:to>
      <xdr:col>111</xdr:col>
      <xdr:colOff>177800</xdr:colOff>
      <xdr:row>76</xdr:row>
      <xdr:rowOff>101372</xdr:rowOff>
    </xdr:to>
    <xdr:cxnSp macro="">
      <xdr:nvCxnSpPr>
        <xdr:cNvPr id="857" name="直線コネクタ 856"/>
        <xdr:cNvCxnSpPr/>
      </xdr:nvCxnSpPr>
      <xdr:spPr>
        <a:xfrm flipV="1">
          <a:off x="20434300" y="13080022"/>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147320</xdr:rowOff>
    </xdr:from>
    <xdr:to>
      <xdr:col>107</xdr:col>
      <xdr:colOff>50800</xdr:colOff>
      <xdr:row>76</xdr:row>
      <xdr:rowOff>101372</xdr:rowOff>
    </xdr:to>
    <xdr:cxnSp macro="">
      <xdr:nvCxnSpPr>
        <xdr:cNvPr id="860" name="直線コネクタ 859"/>
        <xdr:cNvCxnSpPr/>
      </xdr:nvCxnSpPr>
      <xdr:spPr>
        <a:xfrm>
          <a:off x="19545300" y="12834620"/>
          <a:ext cx="889000" cy="2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147320</xdr:rowOff>
    </xdr:from>
    <xdr:to>
      <xdr:col>102</xdr:col>
      <xdr:colOff>114300</xdr:colOff>
      <xdr:row>77</xdr:row>
      <xdr:rowOff>30011</xdr:rowOff>
    </xdr:to>
    <xdr:cxnSp macro="">
      <xdr:nvCxnSpPr>
        <xdr:cNvPr id="863" name="直線コネクタ 862"/>
        <xdr:cNvCxnSpPr/>
      </xdr:nvCxnSpPr>
      <xdr:spPr>
        <a:xfrm flipV="1">
          <a:off x="18656300" y="12834620"/>
          <a:ext cx="889000" cy="3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121704</xdr:rowOff>
    </xdr:from>
    <xdr:to>
      <xdr:col>116</xdr:col>
      <xdr:colOff>114300</xdr:colOff>
      <xdr:row>76</xdr:row>
      <xdr:rowOff>51854</xdr:rowOff>
    </xdr:to>
    <xdr:sp macro="" textlink="">
      <xdr:nvSpPr>
        <xdr:cNvPr id="873" name="楕円 872"/>
        <xdr:cNvSpPr/>
      </xdr:nvSpPr>
      <xdr:spPr>
        <a:xfrm>
          <a:off x="221107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100131</xdr:rowOff>
    </xdr:from>
    <xdr:ext cx="534377" cy="259045"/>
    <xdr:sp macro="" textlink="">
      <xdr:nvSpPr>
        <xdr:cNvPr id="874" name="繰出金該当値テキスト"/>
        <xdr:cNvSpPr txBox="1"/>
      </xdr:nvSpPr>
      <xdr:spPr>
        <a:xfrm>
          <a:off x="22212300" y="129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170472</xdr:rowOff>
    </xdr:from>
    <xdr:to>
      <xdr:col>112</xdr:col>
      <xdr:colOff>38100</xdr:colOff>
      <xdr:row>76</xdr:row>
      <xdr:rowOff>100622</xdr:rowOff>
    </xdr:to>
    <xdr:sp macro="" textlink="">
      <xdr:nvSpPr>
        <xdr:cNvPr id="875" name="楕円 874"/>
        <xdr:cNvSpPr/>
      </xdr:nvSpPr>
      <xdr:spPr>
        <a:xfrm>
          <a:off x="21272500" y="130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91749</xdr:rowOff>
    </xdr:from>
    <xdr:ext cx="534377" cy="259045"/>
    <xdr:sp macro="" textlink="">
      <xdr:nvSpPr>
        <xdr:cNvPr id="876" name="テキスト ボックス 875"/>
        <xdr:cNvSpPr txBox="1"/>
      </xdr:nvSpPr>
      <xdr:spPr>
        <a:xfrm>
          <a:off x="21056111" y="131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50572</xdr:rowOff>
    </xdr:from>
    <xdr:to>
      <xdr:col>107</xdr:col>
      <xdr:colOff>101600</xdr:colOff>
      <xdr:row>76</xdr:row>
      <xdr:rowOff>152172</xdr:rowOff>
    </xdr:to>
    <xdr:sp macro="" textlink="">
      <xdr:nvSpPr>
        <xdr:cNvPr id="877" name="楕円 876"/>
        <xdr:cNvSpPr/>
      </xdr:nvSpPr>
      <xdr:spPr>
        <a:xfrm>
          <a:off x="20383500" y="130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143299</xdr:rowOff>
    </xdr:from>
    <xdr:ext cx="534377" cy="259045"/>
    <xdr:sp macro="" textlink="">
      <xdr:nvSpPr>
        <xdr:cNvPr id="878" name="テキスト ボックス 877"/>
        <xdr:cNvSpPr txBox="1"/>
      </xdr:nvSpPr>
      <xdr:spPr>
        <a:xfrm>
          <a:off x="20167111" y="131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96520</xdr:rowOff>
    </xdr:from>
    <xdr:to>
      <xdr:col>102</xdr:col>
      <xdr:colOff>165100</xdr:colOff>
      <xdr:row>75</xdr:row>
      <xdr:rowOff>26670</xdr:rowOff>
    </xdr:to>
    <xdr:sp macro="" textlink="">
      <xdr:nvSpPr>
        <xdr:cNvPr id="879" name="楕円 878"/>
        <xdr:cNvSpPr/>
      </xdr:nvSpPr>
      <xdr:spPr>
        <a:xfrm>
          <a:off x="19494500" y="127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43197</xdr:rowOff>
    </xdr:from>
    <xdr:ext cx="534377" cy="259045"/>
    <xdr:sp macro="" textlink="">
      <xdr:nvSpPr>
        <xdr:cNvPr id="880" name="テキスト ボックス 879"/>
        <xdr:cNvSpPr txBox="1"/>
      </xdr:nvSpPr>
      <xdr:spPr>
        <a:xfrm>
          <a:off x="19278111" y="125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150661</xdr:rowOff>
    </xdr:from>
    <xdr:to>
      <xdr:col>98</xdr:col>
      <xdr:colOff>38100</xdr:colOff>
      <xdr:row>77</xdr:row>
      <xdr:rowOff>80811</xdr:rowOff>
    </xdr:to>
    <xdr:sp macro="" textlink="">
      <xdr:nvSpPr>
        <xdr:cNvPr id="881" name="楕円 880"/>
        <xdr:cNvSpPr/>
      </xdr:nvSpPr>
      <xdr:spPr>
        <a:xfrm>
          <a:off x="186055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71938</xdr:rowOff>
    </xdr:from>
    <xdr:ext cx="534377" cy="259045"/>
    <xdr:sp macro="" textlink="">
      <xdr:nvSpPr>
        <xdr:cNvPr id="882" name="テキスト ボックス 881"/>
        <xdr:cNvSpPr txBox="1"/>
      </xdr:nvSpPr>
      <xdr:spPr>
        <a:xfrm>
          <a:off x="18389111" y="132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59,701</a:t>
          </a:r>
          <a:r>
            <a:rPr kumimoji="1" lang="ja-JP" altLang="en-US" sz="1300">
              <a:latin typeface="ＭＳ Ｐゴシック" panose="020B0600070205080204" pitchFamily="50" charset="-128"/>
              <a:ea typeface="ＭＳ Ｐゴシック" panose="020B0600070205080204" pitchFamily="50" charset="-128"/>
            </a:rPr>
            <a:t>円となった。主に定年延長による退職手当の減により、前年度から</a:t>
          </a:r>
          <a:r>
            <a:rPr kumimoji="1" lang="en-US" altLang="ja-JP" sz="1300">
              <a:latin typeface="ＭＳ Ｐゴシック" panose="020B0600070205080204" pitchFamily="50" charset="-128"/>
              <a:ea typeface="ＭＳ Ｐゴシック" panose="020B0600070205080204" pitchFamily="50" charset="-128"/>
            </a:rPr>
            <a:t>1,525</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64,349</a:t>
          </a:r>
          <a:r>
            <a:rPr kumimoji="1" lang="ja-JP" altLang="en-US" sz="1300">
              <a:latin typeface="ＭＳ Ｐゴシック" panose="020B0600070205080204" pitchFamily="50" charset="-128"/>
              <a:ea typeface="ＭＳ Ｐゴシック" panose="020B0600070205080204" pitchFamily="50" charset="-128"/>
            </a:rPr>
            <a:t>円となった。新型コロナウイルスワクチン接種体制確保事業等の減により、前年度から</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104,196</a:t>
          </a:r>
          <a:r>
            <a:rPr kumimoji="1" lang="ja-JP" altLang="en-US" sz="1300">
              <a:latin typeface="ＭＳ Ｐゴシック" panose="020B0600070205080204" pitchFamily="50" charset="-128"/>
              <a:ea typeface="ＭＳ Ｐゴシック" panose="020B0600070205080204" pitchFamily="50" charset="-128"/>
            </a:rPr>
            <a:t>円となった。物価高騰対応重点支援給付金給付事業等の増により、前年度から</a:t>
          </a:r>
          <a:r>
            <a:rPr kumimoji="1" lang="en-US" altLang="ja-JP" sz="1300">
              <a:latin typeface="ＭＳ Ｐゴシック" panose="020B0600070205080204" pitchFamily="50" charset="-128"/>
              <a:ea typeface="ＭＳ Ｐゴシック" panose="020B0600070205080204" pitchFamily="50" charset="-128"/>
            </a:rPr>
            <a:t>5,953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41,565</a:t>
          </a:r>
          <a:r>
            <a:rPr kumimoji="1" lang="ja-JP" altLang="en-US" sz="1300">
              <a:latin typeface="ＭＳ Ｐゴシック" panose="020B0600070205080204" pitchFamily="50" charset="-128"/>
              <a:ea typeface="ＭＳ Ｐゴシック" panose="020B0600070205080204" pitchFamily="50" charset="-128"/>
            </a:rPr>
            <a:t>円となった。エネルギー価格高騰の影響を受ける市内中小企業へのエネルギー価格高騰対策支援補助金等の増により、前年度から</a:t>
          </a:r>
          <a:r>
            <a:rPr kumimoji="1" lang="en-US" altLang="ja-JP" sz="1300">
              <a:latin typeface="ＭＳ Ｐゴシック" panose="020B0600070205080204" pitchFamily="50" charset="-128"/>
              <a:ea typeface="ＭＳ Ｐゴシック" panose="020B0600070205080204" pitchFamily="50" charset="-128"/>
            </a:rPr>
            <a:t>837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44,310</a:t>
          </a:r>
          <a:r>
            <a:rPr kumimoji="1" lang="ja-JP" altLang="en-US" sz="1300">
              <a:latin typeface="ＭＳ Ｐゴシック" panose="020B0600070205080204" pitchFamily="50" charset="-128"/>
              <a:ea typeface="ＭＳ Ｐゴシック" panose="020B0600070205080204" pitchFamily="50" charset="-128"/>
            </a:rPr>
            <a:t>円となった。三島駅南口再開発事業の進捗に合わせた市街地再開発事業補助金の増により、前年度から</a:t>
          </a:r>
          <a:r>
            <a:rPr kumimoji="1" lang="en-US" altLang="ja-JP" sz="1300">
              <a:latin typeface="ＭＳ Ｐゴシック" panose="020B0600070205080204" pitchFamily="50" charset="-128"/>
              <a:ea typeface="ＭＳ Ｐゴシック" panose="020B0600070205080204" pitchFamily="50" charset="-128"/>
            </a:rPr>
            <a:t>13,124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34,639</a:t>
          </a:r>
          <a:r>
            <a:rPr kumimoji="1" lang="ja-JP" altLang="en-US" sz="1300">
              <a:latin typeface="ＭＳ Ｐゴシック" panose="020B0600070205080204" pitchFamily="50" charset="-128"/>
              <a:ea typeface="ＭＳ Ｐゴシック" panose="020B0600070205080204" pitchFamily="50" charset="-128"/>
            </a:rPr>
            <a:t>円となった。介護保険者の増加による介護保険会計への繰出金が増加しているため、前年度から</a:t>
          </a:r>
          <a:r>
            <a:rPr kumimoji="1" lang="en-US" altLang="ja-JP" sz="1300">
              <a:latin typeface="ＭＳ Ｐゴシック" panose="020B0600070205080204" pitchFamily="50" charset="-128"/>
              <a:ea typeface="ＭＳ Ｐゴシック" panose="020B0600070205080204" pitchFamily="50" charset="-128"/>
            </a:rPr>
            <a:t>1,280</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102362</xdr:rowOff>
    </xdr:from>
    <xdr:to>
      <xdr:col>24</xdr:col>
      <xdr:colOff>63500</xdr:colOff>
      <xdr:row>35</xdr:row>
      <xdr:rowOff>106934</xdr:rowOff>
    </xdr:to>
    <xdr:cxnSp macro="">
      <xdr:nvCxnSpPr>
        <xdr:cNvPr id="61" name="直線コネクタ 60"/>
        <xdr:cNvCxnSpPr/>
      </xdr:nvCxnSpPr>
      <xdr:spPr>
        <a:xfrm>
          <a:off x="3797300" y="61031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102362</xdr:rowOff>
    </xdr:from>
    <xdr:to>
      <xdr:col>19</xdr:col>
      <xdr:colOff>177800</xdr:colOff>
      <xdr:row>35</xdr:row>
      <xdr:rowOff>136652</xdr:rowOff>
    </xdr:to>
    <xdr:cxnSp macro="">
      <xdr:nvCxnSpPr>
        <xdr:cNvPr id="64" name="直線コネクタ 63"/>
        <xdr:cNvCxnSpPr/>
      </xdr:nvCxnSpPr>
      <xdr:spPr>
        <a:xfrm flipV="1">
          <a:off x="2908300" y="61031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96266</xdr:rowOff>
    </xdr:from>
    <xdr:to>
      <xdr:col>15</xdr:col>
      <xdr:colOff>50800</xdr:colOff>
      <xdr:row>35</xdr:row>
      <xdr:rowOff>136652</xdr:rowOff>
    </xdr:to>
    <xdr:cxnSp macro="">
      <xdr:nvCxnSpPr>
        <xdr:cNvPr id="67" name="直線コネクタ 66"/>
        <xdr:cNvCxnSpPr/>
      </xdr:nvCxnSpPr>
      <xdr:spPr>
        <a:xfrm>
          <a:off x="2019300" y="6097016"/>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93218</xdr:rowOff>
    </xdr:from>
    <xdr:to>
      <xdr:col>10</xdr:col>
      <xdr:colOff>114300</xdr:colOff>
      <xdr:row>35</xdr:row>
      <xdr:rowOff>96266</xdr:rowOff>
    </xdr:to>
    <xdr:cxnSp macro="">
      <xdr:nvCxnSpPr>
        <xdr:cNvPr id="70" name="直線コネクタ 69"/>
        <xdr:cNvCxnSpPr/>
      </xdr:nvCxnSpPr>
      <xdr:spPr>
        <a:xfrm>
          <a:off x="1130300" y="60939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80" name="楕円 79"/>
        <xdr:cNvSpPr/>
      </xdr:nvSpPr>
      <xdr:spPr>
        <a:xfrm>
          <a:off x="45847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34561</xdr:rowOff>
    </xdr:from>
    <xdr:ext cx="469744" cy="259045"/>
    <xdr:sp macro="" textlink="">
      <xdr:nvSpPr>
        <xdr:cNvPr id="81" name="議会費該当値テキスト"/>
        <xdr:cNvSpPr txBox="1"/>
      </xdr:nvSpPr>
      <xdr:spPr>
        <a:xfrm>
          <a:off x="4686300" y="603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51562</xdr:rowOff>
    </xdr:from>
    <xdr:to>
      <xdr:col>20</xdr:col>
      <xdr:colOff>38100</xdr:colOff>
      <xdr:row>35</xdr:row>
      <xdr:rowOff>153162</xdr:rowOff>
    </xdr:to>
    <xdr:sp macro="" textlink="">
      <xdr:nvSpPr>
        <xdr:cNvPr id="82" name="楕円 81"/>
        <xdr:cNvSpPr/>
      </xdr:nvSpPr>
      <xdr:spPr>
        <a:xfrm>
          <a:off x="3746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144289</xdr:rowOff>
    </xdr:from>
    <xdr:ext cx="469744" cy="259045"/>
    <xdr:sp macro="" textlink="">
      <xdr:nvSpPr>
        <xdr:cNvPr id="83" name="テキスト ボックス 82"/>
        <xdr:cNvSpPr txBox="1"/>
      </xdr:nvSpPr>
      <xdr:spPr>
        <a:xfrm>
          <a:off x="3562428" y="61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85852</xdr:rowOff>
    </xdr:from>
    <xdr:to>
      <xdr:col>15</xdr:col>
      <xdr:colOff>101600</xdr:colOff>
      <xdr:row>36</xdr:row>
      <xdr:rowOff>16002</xdr:rowOff>
    </xdr:to>
    <xdr:sp macro="" textlink="">
      <xdr:nvSpPr>
        <xdr:cNvPr id="84" name="楕円 83"/>
        <xdr:cNvSpPr/>
      </xdr:nvSpPr>
      <xdr:spPr>
        <a:xfrm>
          <a:off x="28575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7129</xdr:rowOff>
    </xdr:from>
    <xdr:ext cx="469744" cy="259045"/>
    <xdr:sp macro="" textlink="">
      <xdr:nvSpPr>
        <xdr:cNvPr id="85" name="テキスト ボックス 84"/>
        <xdr:cNvSpPr txBox="1"/>
      </xdr:nvSpPr>
      <xdr:spPr>
        <a:xfrm>
          <a:off x="2673428" y="61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45466</xdr:rowOff>
    </xdr:from>
    <xdr:to>
      <xdr:col>10</xdr:col>
      <xdr:colOff>165100</xdr:colOff>
      <xdr:row>35</xdr:row>
      <xdr:rowOff>147066</xdr:rowOff>
    </xdr:to>
    <xdr:sp macro="" textlink="">
      <xdr:nvSpPr>
        <xdr:cNvPr id="86" name="楕円 85"/>
        <xdr:cNvSpPr/>
      </xdr:nvSpPr>
      <xdr:spPr>
        <a:xfrm>
          <a:off x="1968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138193</xdr:rowOff>
    </xdr:from>
    <xdr:ext cx="469744" cy="259045"/>
    <xdr:sp macro="" textlink="">
      <xdr:nvSpPr>
        <xdr:cNvPr id="87" name="テキスト ボックス 86"/>
        <xdr:cNvSpPr txBox="1"/>
      </xdr:nvSpPr>
      <xdr:spPr>
        <a:xfrm>
          <a:off x="1784428" y="613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88" name="楕円 87"/>
        <xdr:cNvSpPr/>
      </xdr:nvSpPr>
      <xdr:spPr>
        <a:xfrm>
          <a:off x="1079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135145</xdr:rowOff>
    </xdr:from>
    <xdr:ext cx="469744" cy="259045"/>
    <xdr:sp macro="" textlink="">
      <xdr:nvSpPr>
        <xdr:cNvPr id="89" name="テキスト ボックス 88"/>
        <xdr:cNvSpPr txBox="1"/>
      </xdr:nvSpPr>
      <xdr:spPr>
        <a:xfrm>
          <a:off x="895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89577</xdr:rowOff>
    </xdr:from>
    <xdr:to>
      <xdr:col>24</xdr:col>
      <xdr:colOff>63500</xdr:colOff>
      <xdr:row>57</xdr:row>
      <xdr:rowOff>117320</xdr:rowOff>
    </xdr:to>
    <xdr:cxnSp macro="">
      <xdr:nvCxnSpPr>
        <xdr:cNvPr id="116" name="直線コネクタ 115"/>
        <xdr:cNvCxnSpPr/>
      </xdr:nvCxnSpPr>
      <xdr:spPr>
        <a:xfrm flipV="1">
          <a:off x="3797300" y="9862227"/>
          <a:ext cx="8382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117320</xdr:rowOff>
    </xdr:from>
    <xdr:to>
      <xdr:col>19</xdr:col>
      <xdr:colOff>177800</xdr:colOff>
      <xdr:row>57</xdr:row>
      <xdr:rowOff>129340</xdr:rowOff>
    </xdr:to>
    <xdr:cxnSp macro="">
      <xdr:nvCxnSpPr>
        <xdr:cNvPr id="119" name="直線コネクタ 118"/>
        <xdr:cNvCxnSpPr/>
      </xdr:nvCxnSpPr>
      <xdr:spPr>
        <a:xfrm flipV="1">
          <a:off x="2908300" y="9889970"/>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48992</xdr:rowOff>
    </xdr:from>
    <xdr:to>
      <xdr:col>15</xdr:col>
      <xdr:colOff>50800</xdr:colOff>
      <xdr:row>57</xdr:row>
      <xdr:rowOff>129340</xdr:rowOff>
    </xdr:to>
    <xdr:cxnSp macro="">
      <xdr:nvCxnSpPr>
        <xdr:cNvPr id="122" name="直線コネクタ 121"/>
        <xdr:cNvCxnSpPr/>
      </xdr:nvCxnSpPr>
      <xdr:spPr>
        <a:xfrm>
          <a:off x="2019300" y="9478742"/>
          <a:ext cx="889000" cy="4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48992</xdr:rowOff>
    </xdr:from>
    <xdr:to>
      <xdr:col>10</xdr:col>
      <xdr:colOff>114300</xdr:colOff>
      <xdr:row>57</xdr:row>
      <xdr:rowOff>170342</xdr:rowOff>
    </xdr:to>
    <xdr:cxnSp macro="">
      <xdr:nvCxnSpPr>
        <xdr:cNvPr id="125" name="直線コネクタ 124"/>
        <xdr:cNvCxnSpPr/>
      </xdr:nvCxnSpPr>
      <xdr:spPr>
        <a:xfrm flipV="1">
          <a:off x="1130300" y="9478742"/>
          <a:ext cx="889000" cy="46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38777</xdr:rowOff>
    </xdr:from>
    <xdr:to>
      <xdr:col>24</xdr:col>
      <xdr:colOff>114300</xdr:colOff>
      <xdr:row>57</xdr:row>
      <xdr:rowOff>140377</xdr:rowOff>
    </xdr:to>
    <xdr:sp macro="" textlink="">
      <xdr:nvSpPr>
        <xdr:cNvPr id="135" name="楕円 134"/>
        <xdr:cNvSpPr/>
      </xdr:nvSpPr>
      <xdr:spPr>
        <a:xfrm>
          <a:off x="4584700" y="98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66520</xdr:rowOff>
    </xdr:from>
    <xdr:to>
      <xdr:col>20</xdr:col>
      <xdr:colOff>38100</xdr:colOff>
      <xdr:row>57</xdr:row>
      <xdr:rowOff>168120</xdr:rowOff>
    </xdr:to>
    <xdr:sp macro="" textlink="">
      <xdr:nvSpPr>
        <xdr:cNvPr id="137" name="楕円 136"/>
        <xdr:cNvSpPr/>
      </xdr:nvSpPr>
      <xdr:spPr>
        <a:xfrm>
          <a:off x="3746500" y="98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159247</xdr:rowOff>
    </xdr:from>
    <xdr:ext cx="534377" cy="259045"/>
    <xdr:sp macro="" textlink="">
      <xdr:nvSpPr>
        <xdr:cNvPr id="138" name="テキスト ボックス 137"/>
        <xdr:cNvSpPr txBox="1"/>
      </xdr:nvSpPr>
      <xdr:spPr>
        <a:xfrm>
          <a:off x="3530111" y="99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78540</xdr:rowOff>
    </xdr:from>
    <xdr:to>
      <xdr:col>15</xdr:col>
      <xdr:colOff>101600</xdr:colOff>
      <xdr:row>58</xdr:row>
      <xdr:rowOff>8690</xdr:rowOff>
    </xdr:to>
    <xdr:sp macro="" textlink="">
      <xdr:nvSpPr>
        <xdr:cNvPr id="139" name="楕円 138"/>
        <xdr:cNvSpPr/>
      </xdr:nvSpPr>
      <xdr:spPr>
        <a:xfrm>
          <a:off x="2857500" y="985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171267</xdr:rowOff>
    </xdr:from>
    <xdr:ext cx="534377" cy="259045"/>
    <xdr:sp macro="" textlink="">
      <xdr:nvSpPr>
        <xdr:cNvPr id="140" name="テキスト ボックス 139"/>
        <xdr:cNvSpPr txBox="1"/>
      </xdr:nvSpPr>
      <xdr:spPr>
        <a:xfrm>
          <a:off x="2641111" y="994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169642</xdr:rowOff>
    </xdr:from>
    <xdr:to>
      <xdr:col>10</xdr:col>
      <xdr:colOff>165100</xdr:colOff>
      <xdr:row>55</xdr:row>
      <xdr:rowOff>99792</xdr:rowOff>
    </xdr:to>
    <xdr:sp macro="" textlink="">
      <xdr:nvSpPr>
        <xdr:cNvPr id="141" name="楕円 140"/>
        <xdr:cNvSpPr/>
      </xdr:nvSpPr>
      <xdr:spPr>
        <a:xfrm>
          <a:off x="1968500" y="94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90919</xdr:rowOff>
    </xdr:from>
    <xdr:ext cx="599010" cy="259045"/>
    <xdr:sp macro="" textlink="">
      <xdr:nvSpPr>
        <xdr:cNvPr id="142" name="テキスト ボックス 141"/>
        <xdr:cNvSpPr txBox="1"/>
      </xdr:nvSpPr>
      <xdr:spPr>
        <a:xfrm>
          <a:off x="1719795" y="952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119542</xdr:rowOff>
    </xdr:from>
    <xdr:to>
      <xdr:col>6</xdr:col>
      <xdr:colOff>38100</xdr:colOff>
      <xdr:row>58</xdr:row>
      <xdr:rowOff>49692</xdr:rowOff>
    </xdr:to>
    <xdr:sp macro="" textlink="">
      <xdr:nvSpPr>
        <xdr:cNvPr id="143" name="楕円 142"/>
        <xdr:cNvSpPr/>
      </xdr:nvSpPr>
      <xdr:spPr>
        <a:xfrm>
          <a:off x="1079500" y="98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40819</xdr:rowOff>
    </xdr:from>
    <xdr:ext cx="534377" cy="259045"/>
    <xdr:sp macro="" textlink="">
      <xdr:nvSpPr>
        <xdr:cNvPr id="144" name="テキスト ボックス 143"/>
        <xdr:cNvSpPr txBox="1"/>
      </xdr:nvSpPr>
      <xdr:spPr>
        <a:xfrm>
          <a:off x="863111" y="998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9627</xdr:rowOff>
    </xdr:from>
    <xdr:to>
      <xdr:col>24</xdr:col>
      <xdr:colOff>63500</xdr:colOff>
      <xdr:row>77</xdr:row>
      <xdr:rowOff>43331</xdr:rowOff>
    </xdr:to>
    <xdr:cxnSp macro="">
      <xdr:nvCxnSpPr>
        <xdr:cNvPr id="172" name="直線コネクタ 171"/>
        <xdr:cNvCxnSpPr/>
      </xdr:nvCxnSpPr>
      <xdr:spPr>
        <a:xfrm flipV="1">
          <a:off x="3797300" y="13211277"/>
          <a:ext cx="8382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17678</xdr:rowOff>
    </xdr:from>
    <xdr:to>
      <xdr:col>19</xdr:col>
      <xdr:colOff>177800</xdr:colOff>
      <xdr:row>77</xdr:row>
      <xdr:rowOff>43331</xdr:rowOff>
    </xdr:to>
    <xdr:cxnSp macro="">
      <xdr:nvCxnSpPr>
        <xdr:cNvPr id="175" name="直線コネクタ 174"/>
        <xdr:cNvCxnSpPr/>
      </xdr:nvCxnSpPr>
      <xdr:spPr>
        <a:xfrm>
          <a:off x="2908300" y="13219328"/>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17678</xdr:rowOff>
    </xdr:from>
    <xdr:to>
      <xdr:col>15</xdr:col>
      <xdr:colOff>50800</xdr:colOff>
      <xdr:row>77</xdr:row>
      <xdr:rowOff>150265</xdr:rowOff>
    </xdr:to>
    <xdr:cxnSp macro="">
      <xdr:nvCxnSpPr>
        <xdr:cNvPr id="178" name="直線コネクタ 177"/>
        <xdr:cNvCxnSpPr/>
      </xdr:nvCxnSpPr>
      <xdr:spPr>
        <a:xfrm flipV="1">
          <a:off x="2019300" y="132193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150265</xdr:rowOff>
    </xdr:from>
    <xdr:to>
      <xdr:col>10</xdr:col>
      <xdr:colOff>114300</xdr:colOff>
      <xdr:row>78</xdr:row>
      <xdr:rowOff>1439</xdr:rowOff>
    </xdr:to>
    <xdr:cxnSp macro="">
      <xdr:nvCxnSpPr>
        <xdr:cNvPr id="181" name="直線コネクタ 180"/>
        <xdr:cNvCxnSpPr/>
      </xdr:nvCxnSpPr>
      <xdr:spPr>
        <a:xfrm flipV="1">
          <a:off x="1130300" y="13351915"/>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130277</xdr:rowOff>
    </xdr:from>
    <xdr:to>
      <xdr:col>24</xdr:col>
      <xdr:colOff>114300</xdr:colOff>
      <xdr:row>77</xdr:row>
      <xdr:rowOff>60427</xdr:rowOff>
    </xdr:to>
    <xdr:sp macro="" textlink="">
      <xdr:nvSpPr>
        <xdr:cNvPr id="191" name="楕円 190"/>
        <xdr:cNvSpPr/>
      </xdr:nvSpPr>
      <xdr:spPr>
        <a:xfrm>
          <a:off x="4584700" y="131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45204</xdr:rowOff>
    </xdr:from>
    <xdr:ext cx="599010" cy="259045"/>
    <xdr:sp macro="" textlink="">
      <xdr:nvSpPr>
        <xdr:cNvPr id="192" name="民生費該当値テキスト"/>
        <xdr:cNvSpPr txBox="1"/>
      </xdr:nvSpPr>
      <xdr:spPr>
        <a:xfrm>
          <a:off x="4686300" y="1307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163981</xdr:rowOff>
    </xdr:from>
    <xdr:to>
      <xdr:col>20</xdr:col>
      <xdr:colOff>38100</xdr:colOff>
      <xdr:row>77</xdr:row>
      <xdr:rowOff>94131</xdr:rowOff>
    </xdr:to>
    <xdr:sp macro="" textlink="">
      <xdr:nvSpPr>
        <xdr:cNvPr id="193" name="楕円 192"/>
        <xdr:cNvSpPr/>
      </xdr:nvSpPr>
      <xdr:spPr>
        <a:xfrm>
          <a:off x="3746500" y="131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85258</xdr:rowOff>
    </xdr:from>
    <xdr:ext cx="599010" cy="259045"/>
    <xdr:sp macro="" textlink="">
      <xdr:nvSpPr>
        <xdr:cNvPr id="194" name="テキスト ボックス 193"/>
        <xdr:cNvSpPr txBox="1"/>
      </xdr:nvSpPr>
      <xdr:spPr>
        <a:xfrm>
          <a:off x="3497795" y="1328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138328</xdr:rowOff>
    </xdr:from>
    <xdr:to>
      <xdr:col>15</xdr:col>
      <xdr:colOff>101600</xdr:colOff>
      <xdr:row>77</xdr:row>
      <xdr:rowOff>68478</xdr:rowOff>
    </xdr:to>
    <xdr:sp macro="" textlink="">
      <xdr:nvSpPr>
        <xdr:cNvPr id="195" name="楕円 194"/>
        <xdr:cNvSpPr/>
      </xdr:nvSpPr>
      <xdr:spPr>
        <a:xfrm>
          <a:off x="2857500" y="1316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59605</xdr:rowOff>
    </xdr:from>
    <xdr:ext cx="599010" cy="259045"/>
    <xdr:sp macro="" textlink="">
      <xdr:nvSpPr>
        <xdr:cNvPr id="196" name="テキスト ボックス 195"/>
        <xdr:cNvSpPr txBox="1"/>
      </xdr:nvSpPr>
      <xdr:spPr>
        <a:xfrm>
          <a:off x="2608795" y="132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99465</xdr:rowOff>
    </xdr:from>
    <xdr:to>
      <xdr:col>10</xdr:col>
      <xdr:colOff>165100</xdr:colOff>
      <xdr:row>78</xdr:row>
      <xdr:rowOff>29615</xdr:rowOff>
    </xdr:to>
    <xdr:sp macro="" textlink="">
      <xdr:nvSpPr>
        <xdr:cNvPr id="197" name="楕円 196"/>
        <xdr:cNvSpPr/>
      </xdr:nvSpPr>
      <xdr:spPr>
        <a:xfrm>
          <a:off x="1968500" y="133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20742</xdr:rowOff>
    </xdr:from>
    <xdr:ext cx="599010" cy="259045"/>
    <xdr:sp macro="" textlink="">
      <xdr:nvSpPr>
        <xdr:cNvPr id="198" name="テキスト ボックス 197"/>
        <xdr:cNvSpPr txBox="1"/>
      </xdr:nvSpPr>
      <xdr:spPr>
        <a:xfrm>
          <a:off x="1719795" y="133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122089</xdr:rowOff>
    </xdr:from>
    <xdr:to>
      <xdr:col>6</xdr:col>
      <xdr:colOff>38100</xdr:colOff>
      <xdr:row>78</xdr:row>
      <xdr:rowOff>52239</xdr:rowOff>
    </xdr:to>
    <xdr:sp macro="" textlink="">
      <xdr:nvSpPr>
        <xdr:cNvPr id="199" name="楕円 198"/>
        <xdr:cNvSpPr/>
      </xdr:nvSpPr>
      <xdr:spPr>
        <a:xfrm>
          <a:off x="1079500" y="133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43366</xdr:rowOff>
    </xdr:from>
    <xdr:ext cx="599010" cy="259045"/>
    <xdr:sp macro="" textlink="">
      <xdr:nvSpPr>
        <xdr:cNvPr id="200" name="テキスト ボックス 199"/>
        <xdr:cNvSpPr txBox="1"/>
      </xdr:nvSpPr>
      <xdr:spPr>
        <a:xfrm>
          <a:off x="830795" y="1341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18411</xdr:rowOff>
    </xdr:from>
    <xdr:to>
      <xdr:col>24</xdr:col>
      <xdr:colOff>63500</xdr:colOff>
      <xdr:row>97</xdr:row>
      <xdr:rowOff>104299</xdr:rowOff>
    </xdr:to>
    <xdr:cxnSp macro="">
      <xdr:nvCxnSpPr>
        <xdr:cNvPr id="232" name="直線コネクタ 231"/>
        <xdr:cNvCxnSpPr/>
      </xdr:nvCxnSpPr>
      <xdr:spPr>
        <a:xfrm>
          <a:off x="3797300" y="16649061"/>
          <a:ext cx="838200" cy="8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3" name="衛生費平均値テキスト"/>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14460</xdr:rowOff>
    </xdr:from>
    <xdr:to>
      <xdr:col>19</xdr:col>
      <xdr:colOff>177800</xdr:colOff>
      <xdr:row>97</xdr:row>
      <xdr:rowOff>18411</xdr:rowOff>
    </xdr:to>
    <xdr:cxnSp macro="">
      <xdr:nvCxnSpPr>
        <xdr:cNvPr id="235" name="直線コネクタ 234"/>
        <xdr:cNvCxnSpPr/>
      </xdr:nvCxnSpPr>
      <xdr:spPr>
        <a:xfrm>
          <a:off x="2908300" y="16645110"/>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7" name="テキスト ボックス 236"/>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14460</xdr:rowOff>
    </xdr:from>
    <xdr:to>
      <xdr:col>15</xdr:col>
      <xdr:colOff>50800</xdr:colOff>
      <xdr:row>98</xdr:row>
      <xdr:rowOff>2409</xdr:rowOff>
    </xdr:to>
    <xdr:cxnSp macro="">
      <xdr:nvCxnSpPr>
        <xdr:cNvPr id="238" name="直線コネクタ 237"/>
        <xdr:cNvCxnSpPr/>
      </xdr:nvCxnSpPr>
      <xdr:spPr>
        <a:xfrm flipV="1">
          <a:off x="2019300" y="16645110"/>
          <a:ext cx="889000" cy="1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0" name="テキスト ボックス 239"/>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104789</xdr:rowOff>
    </xdr:from>
    <xdr:to>
      <xdr:col>10</xdr:col>
      <xdr:colOff>114300</xdr:colOff>
      <xdr:row>98</xdr:row>
      <xdr:rowOff>2409</xdr:rowOff>
    </xdr:to>
    <xdr:cxnSp macro="">
      <xdr:nvCxnSpPr>
        <xdr:cNvPr id="241" name="直線コネクタ 240"/>
        <xdr:cNvCxnSpPr/>
      </xdr:nvCxnSpPr>
      <xdr:spPr>
        <a:xfrm>
          <a:off x="1130300" y="16735439"/>
          <a:ext cx="889000" cy="6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3" name="テキスト ボックス 242"/>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5" name="テキスト ボックス 244"/>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53499</xdr:rowOff>
    </xdr:from>
    <xdr:to>
      <xdr:col>24</xdr:col>
      <xdr:colOff>114300</xdr:colOff>
      <xdr:row>97</xdr:row>
      <xdr:rowOff>155099</xdr:rowOff>
    </xdr:to>
    <xdr:sp macro="" textlink="">
      <xdr:nvSpPr>
        <xdr:cNvPr id="251" name="楕円 250"/>
        <xdr:cNvSpPr/>
      </xdr:nvSpPr>
      <xdr:spPr>
        <a:xfrm>
          <a:off x="4584700" y="166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31926</xdr:rowOff>
    </xdr:from>
    <xdr:ext cx="534377" cy="259045"/>
    <xdr:sp macro="" textlink="">
      <xdr:nvSpPr>
        <xdr:cNvPr id="252" name="衛生費該当値テキスト"/>
        <xdr:cNvSpPr txBox="1"/>
      </xdr:nvSpPr>
      <xdr:spPr>
        <a:xfrm>
          <a:off x="4686300" y="166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139061</xdr:rowOff>
    </xdr:from>
    <xdr:to>
      <xdr:col>20</xdr:col>
      <xdr:colOff>38100</xdr:colOff>
      <xdr:row>97</xdr:row>
      <xdr:rowOff>69211</xdr:rowOff>
    </xdr:to>
    <xdr:sp macro="" textlink="">
      <xdr:nvSpPr>
        <xdr:cNvPr id="253" name="楕円 252"/>
        <xdr:cNvSpPr/>
      </xdr:nvSpPr>
      <xdr:spPr>
        <a:xfrm>
          <a:off x="3746500" y="165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60338</xdr:rowOff>
    </xdr:from>
    <xdr:ext cx="534377" cy="259045"/>
    <xdr:sp macro="" textlink="">
      <xdr:nvSpPr>
        <xdr:cNvPr id="254" name="テキスト ボックス 253"/>
        <xdr:cNvSpPr txBox="1"/>
      </xdr:nvSpPr>
      <xdr:spPr>
        <a:xfrm>
          <a:off x="3530111" y="1669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135110</xdr:rowOff>
    </xdr:from>
    <xdr:to>
      <xdr:col>15</xdr:col>
      <xdr:colOff>101600</xdr:colOff>
      <xdr:row>97</xdr:row>
      <xdr:rowOff>65260</xdr:rowOff>
    </xdr:to>
    <xdr:sp macro="" textlink="">
      <xdr:nvSpPr>
        <xdr:cNvPr id="255" name="楕円 254"/>
        <xdr:cNvSpPr/>
      </xdr:nvSpPr>
      <xdr:spPr>
        <a:xfrm>
          <a:off x="2857500" y="165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56387</xdr:rowOff>
    </xdr:from>
    <xdr:ext cx="534377" cy="259045"/>
    <xdr:sp macro="" textlink="">
      <xdr:nvSpPr>
        <xdr:cNvPr id="256" name="テキスト ボックス 255"/>
        <xdr:cNvSpPr txBox="1"/>
      </xdr:nvSpPr>
      <xdr:spPr>
        <a:xfrm>
          <a:off x="2641111" y="166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123059</xdr:rowOff>
    </xdr:from>
    <xdr:to>
      <xdr:col>10</xdr:col>
      <xdr:colOff>165100</xdr:colOff>
      <xdr:row>98</xdr:row>
      <xdr:rowOff>53209</xdr:rowOff>
    </xdr:to>
    <xdr:sp macro="" textlink="">
      <xdr:nvSpPr>
        <xdr:cNvPr id="257" name="楕円 256"/>
        <xdr:cNvSpPr/>
      </xdr:nvSpPr>
      <xdr:spPr>
        <a:xfrm>
          <a:off x="1968500" y="167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44336</xdr:rowOff>
    </xdr:from>
    <xdr:ext cx="534377" cy="259045"/>
    <xdr:sp macro="" textlink="">
      <xdr:nvSpPr>
        <xdr:cNvPr id="258" name="テキスト ボックス 257"/>
        <xdr:cNvSpPr txBox="1"/>
      </xdr:nvSpPr>
      <xdr:spPr>
        <a:xfrm>
          <a:off x="1752111" y="168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53989</xdr:rowOff>
    </xdr:from>
    <xdr:to>
      <xdr:col>6</xdr:col>
      <xdr:colOff>38100</xdr:colOff>
      <xdr:row>97</xdr:row>
      <xdr:rowOff>155589</xdr:rowOff>
    </xdr:to>
    <xdr:sp macro="" textlink="">
      <xdr:nvSpPr>
        <xdr:cNvPr id="259" name="楕円 258"/>
        <xdr:cNvSpPr/>
      </xdr:nvSpPr>
      <xdr:spPr>
        <a:xfrm>
          <a:off x="1079500" y="166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146716</xdr:rowOff>
    </xdr:from>
    <xdr:ext cx="534377" cy="259045"/>
    <xdr:sp macro="" textlink="">
      <xdr:nvSpPr>
        <xdr:cNvPr id="260" name="テキスト ボックス 259"/>
        <xdr:cNvSpPr txBox="1"/>
      </xdr:nvSpPr>
      <xdr:spPr>
        <a:xfrm>
          <a:off x="863111" y="167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50546</xdr:rowOff>
    </xdr:from>
    <xdr:to>
      <xdr:col>55</xdr:col>
      <xdr:colOff>0</xdr:colOff>
      <xdr:row>38</xdr:row>
      <xdr:rowOff>55499</xdr:rowOff>
    </xdr:to>
    <xdr:cxnSp macro="">
      <xdr:nvCxnSpPr>
        <xdr:cNvPr id="289" name="直線コネクタ 288"/>
        <xdr:cNvCxnSpPr/>
      </xdr:nvCxnSpPr>
      <xdr:spPr>
        <a:xfrm flipV="1">
          <a:off x="9639300" y="656564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55499</xdr:rowOff>
    </xdr:from>
    <xdr:to>
      <xdr:col>50</xdr:col>
      <xdr:colOff>114300</xdr:colOff>
      <xdr:row>38</xdr:row>
      <xdr:rowOff>63881</xdr:rowOff>
    </xdr:to>
    <xdr:cxnSp macro="">
      <xdr:nvCxnSpPr>
        <xdr:cNvPr id="292" name="直線コネクタ 291"/>
        <xdr:cNvCxnSpPr/>
      </xdr:nvCxnSpPr>
      <xdr:spPr>
        <a:xfrm flipV="1">
          <a:off x="8750300" y="657059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61595</xdr:rowOff>
    </xdr:from>
    <xdr:to>
      <xdr:col>45</xdr:col>
      <xdr:colOff>177800</xdr:colOff>
      <xdr:row>38</xdr:row>
      <xdr:rowOff>63881</xdr:rowOff>
    </xdr:to>
    <xdr:cxnSp macro="">
      <xdr:nvCxnSpPr>
        <xdr:cNvPr id="295" name="直線コネクタ 294"/>
        <xdr:cNvCxnSpPr/>
      </xdr:nvCxnSpPr>
      <xdr:spPr>
        <a:xfrm>
          <a:off x="7861300" y="65766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74930</xdr:rowOff>
    </xdr:from>
    <xdr:to>
      <xdr:col>41</xdr:col>
      <xdr:colOff>50800</xdr:colOff>
      <xdr:row>38</xdr:row>
      <xdr:rowOff>61595</xdr:rowOff>
    </xdr:to>
    <xdr:cxnSp macro="">
      <xdr:nvCxnSpPr>
        <xdr:cNvPr id="298" name="直線コネクタ 297"/>
        <xdr:cNvCxnSpPr/>
      </xdr:nvCxnSpPr>
      <xdr:spPr>
        <a:xfrm>
          <a:off x="6972300" y="641858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2" name="テキスト ボックス 301"/>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171196</xdr:rowOff>
    </xdr:from>
    <xdr:to>
      <xdr:col>55</xdr:col>
      <xdr:colOff>50800</xdr:colOff>
      <xdr:row>38</xdr:row>
      <xdr:rowOff>101346</xdr:rowOff>
    </xdr:to>
    <xdr:sp macro="" textlink="">
      <xdr:nvSpPr>
        <xdr:cNvPr id="308" name="楕円 307"/>
        <xdr:cNvSpPr/>
      </xdr:nvSpPr>
      <xdr:spPr>
        <a:xfrm>
          <a:off x="104267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149623</xdr:rowOff>
    </xdr:from>
    <xdr:ext cx="378565" cy="259045"/>
    <xdr:sp macro="" textlink="">
      <xdr:nvSpPr>
        <xdr:cNvPr id="309" name="労働費該当値テキスト"/>
        <xdr:cNvSpPr txBox="1"/>
      </xdr:nvSpPr>
      <xdr:spPr>
        <a:xfrm>
          <a:off x="10528300"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4699</xdr:rowOff>
    </xdr:from>
    <xdr:to>
      <xdr:col>50</xdr:col>
      <xdr:colOff>165100</xdr:colOff>
      <xdr:row>38</xdr:row>
      <xdr:rowOff>106299</xdr:rowOff>
    </xdr:to>
    <xdr:sp macro="" textlink="">
      <xdr:nvSpPr>
        <xdr:cNvPr id="310" name="楕円 309"/>
        <xdr:cNvSpPr/>
      </xdr:nvSpPr>
      <xdr:spPr>
        <a:xfrm>
          <a:off x="9588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97426</xdr:rowOff>
    </xdr:from>
    <xdr:ext cx="378565" cy="259045"/>
    <xdr:sp macro="" textlink="">
      <xdr:nvSpPr>
        <xdr:cNvPr id="311" name="テキスト ボックス 310"/>
        <xdr:cNvSpPr txBox="1"/>
      </xdr:nvSpPr>
      <xdr:spPr>
        <a:xfrm>
          <a:off x="9450017" y="66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13081</xdr:rowOff>
    </xdr:from>
    <xdr:to>
      <xdr:col>46</xdr:col>
      <xdr:colOff>38100</xdr:colOff>
      <xdr:row>38</xdr:row>
      <xdr:rowOff>114681</xdr:rowOff>
    </xdr:to>
    <xdr:sp macro="" textlink="">
      <xdr:nvSpPr>
        <xdr:cNvPr id="312" name="楕円 311"/>
        <xdr:cNvSpPr/>
      </xdr:nvSpPr>
      <xdr:spPr>
        <a:xfrm>
          <a:off x="86995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105808</xdr:rowOff>
    </xdr:from>
    <xdr:ext cx="378565" cy="259045"/>
    <xdr:sp macro="" textlink="">
      <xdr:nvSpPr>
        <xdr:cNvPr id="313" name="テキスト ボックス 312"/>
        <xdr:cNvSpPr txBox="1"/>
      </xdr:nvSpPr>
      <xdr:spPr>
        <a:xfrm>
          <a:off x="8561017" y="662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10795</xdr:rowOff>
    </xdr:from>
    <xdr:to>
      <xdr:col>41</xdr:col>
      <xdr:colOff>101600</xdr:colOff>
      <xdr:row>38</xdr:row>
      <xdr:rowOff>112395</xdr:rowOff>
    </xdr:to>
    <xdr:sp macro="" textlink="">
      <xdr:nvSpPr>
        <xdr:cNvPr id="314" name="楕円 313"/>
        <xdr:cNvSpPr/>
      </xdr:nvSpPr>
      <xdr:spPr>
        <a:xfrm>
          <a:off x="7810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103522</xdr:rowOff>
    </xdr:from>
    <xdr:ext cx="378565" cy="259045"/>
    <xdr:sp macro="" textlink="">
      <xdr:nvSpPr>
        <xdr:cNvPr id="315" name="テキスト ボックス 314"/>
        <xdr:cNvSpPr txBox="1"/>
      </xdr:nvSpPr>
      <xdr:spPr>
        <a:xfrm>
          <a:off x="7672017" y="661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24130</xdr:rowOff>
    </xdr:from>
    <xdr:to>
      <xdr:col>36</xdr:col>
      <xdr:colOff>165100</xdr:colOff>
      <xdr:row>37</xdr:row>
      <xdr:rowOff>125730</xdr:rowOff>
    </xdr:to>
    <xdr:sp macro="" textlink="">
      <xdr:nvSpPr>
        <xdr:cNvPr id="316" name="楕円 315"/>
        <xdr:cNvSpPr/>
      </xdr:nvSpPr>
      <xdr:spPr>
        <a:xfrm>
          <a:off x="6921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142257</xdr:rowOff>
    </xdr:from>
    <xdr:ext cx="378565" cy="259045"/>
    <xdr:sp macro="" textlink="">
      <xdr:nvSpPr>
        <xdr:cNvPr id="317" name="テキスト ボックス 316"/>
        <xdr:cNvSpPr txBox="1"/>
      </xdr:nvSpPr>
      <xdr:spPr>
        <a:xfrm>
          <a:off x="6783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135311</xdr:rowOff>
    </xdr:from>
    <xdr:to>
      <xdr:col>55</xdr:col>
      <xdr:colOff>0</xdr:colOff>
      <xdr:row>57</xdr:row>
      <xdr:rowOff>169007</xdr:rowOff>
    </xdr:to>
    <xdr:cxnSp macro="">
      <xdr:nvCxnSpPr>
        <xdr:cNvPr id="344" name="直線コネクタ 343"/>
        <xdr:cNvCxnSpPr/>
      </xdr:nvCxnSpPr>
      <xdr:spPr>
        <a:xfrm flipV="1">
          <a:off x="9639300" y="9907961"/>
          <a:ext cx="8382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5"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169007</xdr:rowOff>
    </xdr:from>
    <xdr:to>
      <xdr:col>50</xdr:col>
      <xdr:colOff>114300</xdr:colOff>
      <xdr:row>58</xdr:row>
      <xdr:rowOff>7158</xdr:rowOff>
    </xdr:to>
    <xdr:cxnSp macro="">
      <xdr:nvCxnSpPr>
        <xdr:cNvPr id="347" name="直線コネクタ 346"/>
        <xdr:cNvCxnSpPr/>
      </xdr:nvCxnSpPr>
      <xdr:spPr>
        <a:xfrm flipV="1">
          <a:off x="8750300" y="994165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9" name="テキスト ボックス 348"/>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162377</xdr:rowOff>
    </xdr:from>
    <xdr:to>
      <xdr:col>45</xdr:col>
      <xdr:colOff>177800</xdr:colOff>
      <xdr:row>58</xdr:row>
      <xdr:rowOff>7158</xdr:rowOff>
    </xdr:to>
    <xdr:cxnSp macro="">
      <xdr:nvCxnSpPr>
        <xdr:cNvPr id="350" name="直線コネクタ 349"/>
        <xdr:cNvCxnSpPr/>
      </xdr:nvCxnSpPr>
      <xdr:spPr>
        <a:xfrm>
          <a:off x="7861300" y="993502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2" name="テキスト ボックス 351"/>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160457</xdr:rowOff>
    </xdr:from>
    <xdr:to>
      <xdr:col>41</xdr:col>
      <xdr:colOff>50800</xdr:colOff>
      <xdr:row>57</xdr:row>
      <xdr:rowOff>162377</xdr:rowOff>
    </xdr:to>
    <xdr:cxnSp macro="">
      <xdr:nvCxnSpPr>
        <xdr:cNvPr id="353" name="直線コネクタ 352"/>
        <xdr:cNvCxnSpPr/>
      </xdr:nvCxnSpPr>
      <xdr:spPr>
        <a:xfrm>
          <a:off x="6972300" y="993310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5" name="テキスト ボックス 354"/>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7" name="テキスト ボックス 356"/>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84511</xdr:rowOff>
    </xdr:from>
    <xdr:to>
      <xdr:col>55</xdr:col>
      <xdr:colOff>50800</xdr:colOff>
      <xdr:row>58</xdr:row>
      <xdr:rowOff>14661</xdr:rowOff>
    </xdr:to>
    <xdr:sp macro="" textlink="">
      <xdr:nvSpPr>
        <xdr:cNvPr id="363" name="楕円 362"/>
        <xdr:cNvSpPr/>
      </xdr:nvSpPr>
      <xdr:spPr>
        <a:xfrm>
          <a:off x="10426700" y="9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62938</xdr:rowOff>
    </xdr:from>
    <xdr:ext cx="469744" cy="259045"/>
    <xdr:sp macro="" textlink="">
      <xdr:nvSpPr>
        <xdr:cNvPr id="364" name="農林水産業費該当値テキスト"/>
        <xdr:cNvSpPr txBox="1"/>
      </xdr:nvSpPr>
      <xdr:spPr>
        <a:xfrm>
          <a:off x="10528300" y="983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118207</xdr:rowOff>
    </xdr:from>
    <xdr:to>
      <xdr:col>50</xdr:col>
      <xdr:colOff>165100</xdr:colOff>
      <xdr:row>58</xdr:row>
      <xdr:rowOff>48357</xdr:rowOff>
    </xdr:to>
    <xdr:sp macro="" textlink="">
      <xdr:nvSpPr>
        <xdr:cNvPr id="365" name="楕円 364"/>
        <xdr:cNvSpPr/>
      </xdr:nvSpPr>
      <xdr:spPr>
        <a:xfrm>
          <a:off x="9588500" y="98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39484</xdr:rowOff>
    </xdr:from>
    <xdr:ext cx="469744" cy="259045"/>
    <xdr:sp macro="" textlink="">
      <xdr:nvSpPr>
        <xdr:cNvPr id="366" name="テキスト ボックス 365"/>
        <xdr:cNvSpPr txBox="1"/>
      </xdr:nvSpPr>
      <xdr:spPr>
        <a:xfrm>
          <a:off x="9404428" y="998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127808</xdr:rowOff>
    </xdr:from>
    <xdr:to>
      <xdr:col>46</xdr:col>
      <xdr:colOff>38100</xdr:colOff>
      <xdr:row>58</xdr:row>
      <xdr:rowOff>57958</xdr:rowOff>
    </xdr:to>
    <xdr:sp macro="" textlink="">
      <xdr:nvSpPr>
        <xdr:cNvPr id="367" name="楕円 366"/>
        <xdr:cNvSpPr/>
      </xdr:nvSpPr>
      <xdr:spPr>
        <a:xfrm>
          <a:off x="8699500" y="99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49085</xdr:rowOff>
    </xdr:from>
    <xdr:ext cx="469744" cy="259045"/>
    <xdr:sp macro="" textlink="">
      <xdr:nvSpPr>
        <xdr:cNvPr id="368" name="テキスト ボックス 367"/>
        <xdr:cNvSpPr txBox="1"/>
      </xdr:nvSpPr>
      <xdr:spPr>
        <a:xfrm>
          <a:off x="8515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111577</xdr:rowOff>
    </xdr:from>
    <xdr:to>
      <xdr:col>41</xdr:col>
      <xdr:colOff>101600</xdr:colOff>
      <xdr:row>58</xdr:row>
      <xdr:rowOff>41727</xdr:rowOff>
    </xdr:to>
    <xdr:sp macro="" textlink="">
      <xdr:nvSpPr>
        <xdr:cNvPr id="369" name="楕円 368"/>
        <xdr:cNvSpPr/>
      </xdr:nvSpPr>
      <xdr:spPr>
        <a:xfrm>
          <a:off x="7810500" y="98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32854</xdr:rowOff>
    </xdr:from>
    <xdr:ext cx="469744" cy="259045"/>
    <xdr:sp macro="" textlink="">
      <xdr:nvSpPr>
        <xdr:cNvPr id="370" name="テキスト ボックス 369"/>
        <xdr:cNvSpPr txBox="1"/>
      </xdr:nvSpPr>
      <xdr:spPr>
        <a:xfrm>
          <a:off x="7626428" y="997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109657</xdr:rowOff>
    </xdr:from>
    <xdr:to>
      <xdr:col>36</xdr:col>
      <xdr:colOff>165100</xdr:colOff>
      <xdr:row>58</xdr:row>
      <xdr:rowOff>39807</xdr:rowOff>
    </xdr:to>
    <xdr:sp macro="" textlink="">
      <xdr:nvSpPr>
        <xdr:cNvPr id="371" name="楕円 370"/>
        <xdr:cNvSpPr/>
      </xdr:nvSpPr>
      <xdr:spPr>
        <a:xfrm>
          <a:off x="6921500" y="98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30934</xdr:rowOff>
    </xdr:from>
    <xdr:ext cx="469744" cy="259045"/>
    <xdr:sp macro="" textlink="">
      <xdr:nvSpPr>
        <xdr:cNvPr id="372" name="テキスト ボックス 371"/>
        <xdr:cNvSpPr txBox="1"/>
      </xdr:nvSpPr>
      <xdr:spPr>
        <a:xfrm>
          <a:off x="6737428" y="99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123470</xdr:rowOff>
    </xdr:from>
    <xdr:to>
      <xdr:col>55</xdr:col>
      <xdr:colOff>0</xdr:colOff>
      <xdr:row>78</xdr:row>
      <xdr:rowOff>141948</xdr:rowOff>
    </xdr:to>
    <xdr:cxnSp macro="">
      <xdr:nvCxnSpPr>
        <xdr:cNvPr id="401" name="直線コネクタ 400"/>
        <xdr:cNvCxnSpPr/>
      </xdr:nvCxnSpPr>
      <xdr:spPr>
        <a:xfrm>
          <a:off x="9639300" y="13496570"/>
          <a:ext cx="8382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147529</xdr:rowOff>
    </xdr:from>
    <xdr:to>
      <xdr:col>50</xdr:col>
      <xdr:colOff>114300</xdr:colOff>
      <xdr:row>78</xdr:row>
      <xdr:rowOff>123470</xdr:rowOff>
    </xdr:to>
    <xdr:cxnSp macro="">
      <xdr:nvCxnSpPr>
        <xdr:cNvPr id="404" name="直線コネクタ 403"/>
        <xdr:cNvCxnSpPr/>
      </xdr:nvCxnSpPr>
      <xdr:spPr>
        <a:xfrm>
          <a:off x="8750300" y="13349179"/>
          <a:ext cx="889000" cy="14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42887</xdr:rowOff>
    </xdr:from>
    <xdr:to>
      <xdr:col>45</xdr:col>
      <xdr:colOff>177800</xdr:colOff>
      <xdr:row>77</xdr:row>
      <xdr:rowOff>147529</xdr:rowOff>
    </xdr:to>
    <xdr:cxnSp macro="">
      <xdr:nvCxnSpPr>
        <xdr:cNvPr id="407" name="直線コネクタ 406"/>
        <xdr:cNvCxnSpPr/>
      </xdr:nvCxnSpPr>
      <xdr:spPr>
        <a:xfrm>
          <a:off x="7861300" y="13244537"/>
          <a:ext cx="889000" cy="1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42887</xdr:rowOff>
    </xdr:from>
    <xdr:to>
      <xdr:col>41</xdr:col>
      <xdr:colOff>50800</xdr:colOff>
      <xdr:row>78</xdr:row>
      <xdr:rowOff>125755</xdr:rowOff>
    </xdr:to>
    <xdr:cxnSp macro="">
      <xdr:nvCxnSpPr>
        <xdr:cNvPr id="410" name="直線コネクタ 409"/>
        <xdr:cNvCxnSpPr/>
      </xdr:nvCxnSpPr>
      <xdr:spPr>
        <a:xfrm flipV="1">
          <a:off x="6972300" y="13244537"/>
          <a:ext cx="889000" cy="2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2" name="テキスト ボックス 411"/>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4" name="テキスト ボックス 413"/>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91148</xdr:rowOff>
    </xdr:from>
    <xdr:to>
      <xdr:col>55</xdr:col>
      <xdr:colOff>50800</xdr:colOff>
      <xdr:row>79</xdr:row>
      <xdr:rowOff>21298</xdr:rowOff>
    </xdr:to>
    <xdr:sp macro="" textlink="">
      <xdr:nvSpPr>
        <xdr:cNvPr id="420" name="楕円 419"/>
        <xdr:cNvSpPr/>
      </xdr:nvSpPr>
      <xdr:spPr>
        <a:xfrm>
          <a:off x="10426700" y="134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6075</xdr:rowOff>
    </xdr:from>
    <xdr:ext cx="469744" cy="259045"/>
    <xdr:sp macro="" textlink="">
      <xdr:nvSpPr>
        <xdr:cNvPr id="421" name="商工費該当値テキスト"/>
        <xdr:cNvSpPr txBox="1"/>
      </xdr:nvSpPr>
      <xdr:spPr>
        <a:xfrm>
          <a:off x="10528300" y="133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72670</xdr:rowOff>
    </xdr:from>
    <xdr:to>
      <xdr:col>50</xdr:col>
      <xdr:colOff>165100</xdr:colOff>
      <xdr:row>79</xdr:row>
      <xdr:rowOff>2820</xdr:rowOff>
    </xdr:to>
    <xdr:sp macro="" textlink="">
      <xdr:nvSpPr>
        <xdr:cNvPr id="422" name="楕円 421"/>
        <xdr:cNvSpPr/>
      </xdr:nvSpPr>
      <xdr:spPr>
        <a:xfrm>
          <a:off x="9588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165397</xdr:rowOff>
    </xdr:from>
    <xdr:ext cx="469744" cy="259045"/>
    <xdr:sp macro="" textlink="">
      <xdr:nvSpPr>
        <xdr:cNvPr id="423" name="テキスト ボックス 422"/>
        <xdr:cNvSpPr txBox="1"/>
      </xdr:nvSpPr>
      <xdr:spPr>
        <a:xfrm>
          <a:off x="9404428" y="135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96729</xdr:rowOff>
    </xdr:from>
    <xdr:to>
      <xdr:col>46</xdr:col>
      <xdr:colOff>38100</xdr:colOff>
      <xdr:row>78</xdr:row>
      <xdr:rowOff>26879</xdr:rowOff>
    </xdr:to>
    <xdr:sp macro="" textlink="">
      <xdr:nvSpPr>
        <xdr:cNvPr id="424" name="楕円 423"/>
        <xdr:cNvSpPr/>
      </xdr:nvSpPr>
      <xdr:spPr>
        <a:xfrm>
          <a:off x="8699500" y="132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18006</xdr:rowOff>
    </xdr:from>
    <xdr:ext cx="534377" cy="259045"/>
    <xdr:sp macro="" textlink="">
      <xdr:nvSpPr>
        <xdr:cNvPr id="425" name="テキスト ボックス 424"/>
        <xdr:cNvSpPr txBox="1"/>
      </xdr:nvSpPr>
      <xdr:spPr>
        <a:xfrm>
          <a:off x="8483111" y="133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163537</xdr:rowOff>
    </xdr:from>
    <xdr:to>
      <xdr:col>41</xdr:col>
      <xdr:colOff>101600</xdr:colOff>
      <xdr:row>77</xdr:row>
      <xdr:rowOff>93687</xdr:rowOff>
    </xdr:to>
    <xdr:sp macro="" textlink="">
      <xdr:nvSpPr>
        <xdr:cNvPr id="426" name="楕円 425"/>
        <xdr:cNvSpPr/>
      </xdr:nvSpPr>
      <xdr:spPr>
        <a:xfrm>
          <a:off x="7810500" y="1319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110215</xdr:rowOff>
    </xdr:from>
    <xdr:ext cx="534377" cy="259045"/>
    <xdr:sp macro="" textlink="">
      <xdr:nvSpPr>
        <xdr:cNvPr id="427" name="テキスト ボックス 426"/>
        <xdr:cNvSpPr txBox="1"/>
      </xdr:nvSpPr>
      <xdr:spPr>
        <a:xfrm>
          <a:off x="7594111" y="129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74955</xdr:rowOff>
    </xdr:from>
    <xdr:to>
      <xdr:col>36</xdr:col>
      <xdr:colOff>165100</xdr:colOff>
      <xdr:row>79</xdr:row>
      <xdr:rowOff>5105</xdr:rowOff>
    </xdr:to>
    <xdr:sp macro="" textlink="">
      <xdr:nvSpPr>
        <xdr:cNvPr id="428" name="楕円 427"/>
        <xdr:cNvSpPr/>
      </xdr:nvSpPr>
      <xdr:spPr>
        <a:xfrm>
          <a:off x="69215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167682</xdr:rowOff>
    </xdr:from>
    <xdr:ext cx="469744" cy="259045"/>
    <xdr:sp macro="" textlink="">
      <xdr:nvSpPr>
        <xdr:cNvPr id="429" name="テキスト ボックス 428"/>
        <xdr:cNvSpPr txBox="1"/>
      </xdr:nvSpPr>
      <xdr:spPr>
        <a:xfrm>
          <a:off x="6737428" y="1354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72910</xdr:rowOff>
    </xdr:from>
    <xdr:to>
      <xdr:col>55</xdr:col>
      <xdr:colOff>0</xdr:colOff>
      <xdr:row>96</xdr:row>
      <xdr:rowOff>77025</xdr:rowOff>
    </xdr:to>
    <xdr:cxnSp macro="">
      <xdr:nvCxnSpPr>
        <xdr:cNvPr id="458" name="直線コネクタ 457"/>
        <xdr:cNvCxnSpPr/>
      </xdr:nvCxnSpPr>
      <xdr:spPr>
        <a:xfrm flipV="1">
          <a:off x="9639300" y="16360660"/>
          <a:ext cx="838200" cy="1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59" name="土木費平均値テキスト"/>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52527</xdr:rowOff>
    </xdr:from>
    <xdr:to>
      <xdr:col>50</xdr:col>
      <xdr:colOff>114300</xdr:colOff>
      <xdr:row>96</xdr:row>
      <xdr:rowOff>77025</xdr:rowOff>
    </xdr:to>
    <xdr:cxnSp macro="">
      <xdr:nvCxnSpPr>
        <xdr:cNvPr id="461" name="直線コネクタ 460"/>
        <xdr:cNvCxnSpPr/>
      </xdr:nvCxnSpPr>
      <xdr:spPr>
        <a:xfrm>
          <a:off x="8750300" y="16511727"/>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46089</xdr:rowOff>
    </xdr:from>
    <xdr:to>
      <xdr:col>45</xdr:col>
      <xdr:colOff>177800</xdr:colOff>
      <xdr:row>96</xdr:row>
      <xdr:rowOff>52527</xdr:rowOff>
    </xdr:to>
    <xdr:cxnSp macro="">
      <xdr:nvCxnSpPr>
        <xdr:cNvPr id="464" name="直線コネクタ 463"/>
        <xdr:cNvCxnSpPr/>
      </xdr:nvCxnSpPr>
      <xdr:spPr>
        <a:xfrm>
          <a:off x="7861300" y="16505289"/>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46089</xdr:rowOff>
    </xdr:from>
    <xdr:to>
      <xdr:col>41</xdr:col>
      <xdr:colOff>50800</xdr:colOff>
      <xdr:row>96</xdr:row>
      <xdr:rowOff>98031</xdr:rowOff>
    </xdr:to>
    <xdr:cxnSp macro="">
      <xdr:nvCxnSpPr>
        <xdr:cNvPr id="467" name="直線コネクタ 466"/>
        <xdr:cNvCxnSpPr/>
      </xdr:nvCxnSpPr>
      <xdr:spPr>
        <a:xfrm flipV="1">
          <a:off x="6972300" y="16505289"/>
          <a:ext cx="889000" cy="5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69" name="テキスト ボックス 468"/>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22110</xdr:rowOff>
    </xdr:from>
    <xdr:to>
      <xdr:col>55</xdr:col>
      <xdr:colOff>50800</xdr:colOff>
      <xdr:row>95</xdr:row>
      <xdr:rowOff>123710</xdr:rowOff>
    </xdr:to>
    <xdr:sp macro="" textlink="">
      <xdr:nvSpPr>
        <xdr:cNvPr id="477" name="楕円 476"/>
        <xdr:cNvSpPr/>
      </xdr:nvSpPr>
      <xdr:spPr>
        <a:xfrm>
          <a:off x="10426700" y="16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44987</xdr:rowOff>
    </xdr:from>
    <xdr:ext cx="534377" cy="259045"/>
    <xdr:sp macro="" textlink="">
      <xdr:nvSpPr>
        <xdr:cNvPr id="478" name="土木費該当値テキスト"/>
        <xdr:cNvSpPr txBox="1"/>
      </xdr:nvSpPr>
      <xdr:spPr>
        <a:xfrm>
          <a:off x="10528300" y="161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26225</xdr:rowOff>
    </xdr:from>
    <xdr:to>
      <xdr:col>50</xdr:col>
      <xdr:colOff>165100</xdr:colOff>
      <xdr:row>96</xdr:row>
      <xdr:rowOff>127825</xdr:rowOff>
    </xdr:to>
    <xdr:sp macro="" textlink="">
      <xdr:nvSpPr>
        <xdr:cNvPr id="479" name="楕円 478"/>
        <xdr:cNvSpPr/>
      </xdr:nvSpPr>
      <xdr:spPr>
        <a:xfrm>
          <a:off x="9588500" y="164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118952</xdr:rowOff>
    </xdr:from>
    <xdr:ext cx="534377" cy="259045"/>
    <xdr:sp macro="" textlink="">
      <xdr:nvSpPr>
        <xdr:cNvPr id="480" name="テキスト ボックス 479"/>
        <xdr:cNvSpPr txBox="1"/>
      </xdr:nvSpPr>
      <xdr:spPr>
        <a:xfrm>
          <a:off x="9372111" y="165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1727</xdr:rowOff>
    </xdr:from>
    <xdr:to>
      <xdr:col>46</xdr:col>
      <xdr:colOff>38100</xdr:colOff>
      <xdr:row>96</xdr:row>
      <xdr:rowOff>103327</xdr:rowOff>
    </xdr:to>
    <xdr:sp macro="" textlink="">
      <xdr:nvSpPr>
        <xdr:cNvPr id="481" name="楕円 480"/>
        <xdr:cNvSpPr/>
      </xdr:nvSpPr>
      <xdr:spPr>
        <a:xfrm>
          <a:off x="8699500" y="164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94454</xdr:rowOff>
    </xdr:from>
    <xdr:ext cx="534377" cy="259045"/>
    <xdr:sp macro="" textlink="">
      <xdr:nvSpPr>
        <xdr:cNvPr id="482" name="テキスト ボックス 481"/>
        <xdr:cNvSpPr txBox="1"/>
      </xdr:nvSpPr>
      <xdr:spPr>
        <a:xfrm>
          <a:off x="8483111" y="165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166739</xdr:rowOff>
    </xdr:from>
    <xdr:to>
      <xdr:col>41</xdr:col>
      <xdr:colOff>101600</xdr:colOff>
      <xdr:row>96</xdr:row>
      <xdr:rowOff>96889</xdr:rowOff>
    </xdr:to>
    <xdr:sp macro="" textlink="">
      <xdr:nvSpPr>
        <xdr:cNvPr id="483" name="楕円 482"/>
        <xdr:cNvSpPr/>
      </xdr:nvSpPr>
      <xdr:spPr>
        <a:xfrm>
          <a:off x="7810500" y="164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113416</xdr:rowOff>
    </xdr:from>
    <xdr:ext cx="534377" cy="259045"/>
    <xdr:sp macro="" textlink="">
      <xdr:nvSpPr>
        <xdr:cNvPr id="484" name="テキスト ボックス 483"/>
        <xdr:cNvSpPr txBox="1"/>
      </xdr:nvSpPr>
      <xdr:spPr>
        <a:xfrm>
          <a:off x="7594111" y="162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47231</xdr:rowOff>
    </xdr:from>
    <xdr:to>
      <xdr:col>36</xdr:col>
      <xdr:colOff>165100</xdr:colOff>
      <xdr:row>96</xdr:row>
      <xdr:rowOff>148831</xdr:rowOff>
    </xdr:to>
    <xdr:sp macro="" textlink="">
      <xdr:nvSpPr>
        <xdr:cNvPr id="485" name="楕円 484"/>
        <xdr:cNvSpPr/>
      </xdr:nvSpPr>
      <xdr:spPr>
        <a:xfrm>
          <a:off x="6921500" y="1650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139958</xdr:rowOff>
    </xdr:from>
    <xdr:ext cx="534377" cy="259045"/>
    <xdr:sp macro="" textlink="">
      <xdr:nvSpPr>
        <xdr:cNvPr id="486" name="テキスト ボックス 485"/>
        <xdr:cNvSpPr txBox="1"/>
      </xdr:nvSpPr>
      <xdr:spPr>
        <a:xfrm>
          <a:off x="6705111" y="1659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151003</xdr:rowOff>
    </xdr:from>
    <xdr:to>
      <xdr:col>85</xdr:col>
      <xdr:colOff>127000</xdr:colOff>
      <xdr:row>35</xdr:row>
      <xdr:rowOff>2286</xdr:rowOff>
    </xdr:to>
    <xdr:cxnSp macro="">
      <xdr:nvCxnSpPr>
        <xdr:cNvPr id="516" name="直線コネクタ 515"/>
        <xdr:cNvCxnSpPr/>
      </xdr:nvCxnSpPr>
      <xdr:spPr>
        <a:xfrm flipV="1">
          <a:off x="15481300" y="5980303"/>
          <a:ext cx="8382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7" name="消防費平均値テキスト"/>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2286</xdr:rowOff>
    </xdr:from>
    <xdr:to>
      <xdr:col>81</xdr:col>
      <xdr:colOff>50800</xdr:colOff>
      <xdr:row>35</xdr:row>
      <xdr:rowOff>79883</xdr:rowOff>
    </xdr:to>
    <xdr:cxnSp macro="">
      <xdr:nvCxnSpPr>
        <xdr:cNvPr id="519" name="直線コネクタ 518"/>
        <xdr:cNvCxnSpPr/>
      </xdr:nvCxnSpPr>
      <xdr:spPr>
        <a:xfrm flipV="1">
          <a:off x="14592300" y="6003036"/>
          <a:ext cx="889000" cy="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1" name="テキスト ボックス 520"/>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84201</xdr:rowOff>
    </xdr:from>
    <xdr:to>
      <xdr:col>76</xdr:col>
      <xdr:colOff>114300</xdr:colOff>
      <xdr:row>35</xdr:row>
      <xdr:rowOff>79883</xdr:rowOff>
    </xdr:to>
    <xdr:cxnSp macro="">
      <xdr:nvCxnSpPr>
        <xdr:cNvPr id="522" name="直線コネクタ 521"/>
        <xdr:cNvCxnSpPr/>
      </xdr:nvCxnSpPr>
      <xdr:spPr>
        <a:xfrm>
          <a:off x="13703300" y="5913501"/>
          <a:ext cx="889000" cy="16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4" name="テキスト ボックス 523"/>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84201</xdr:rowOff>
    </xdr:from>
    <xdr:to>
      <xdr:col>71</xdr:col>
      <xdr:colOff>177800</xdr:colOff>
      <xdr:row>35</xdr:row>
      <xdr:rowOff>4445</xdr:rowOff>
    </xdr:to>
    <xdr:cxnSp macro="">
      <xdr:nvCxnSpPr>
        <xdr:cNvPr id="525" name="直線コネクタ 524"/>
        <xdr:cNvCxnSpPr/>
      </xdr:nvCxnSpPr>
      <xdr:spPr>
        <a:xfrm flipV="1">
          <a:off x="12814300" y="5913501"/>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7" name="テキスト ボックス 526"/>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29" name="テキスト ボックス 528"/>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100203</xdr:rowOff>
    </xdr:from>
    <xdr:to>
      <xdr:col>85</xdr:col>
      <xdr:colOff>177800</xdr:colOff>
      <xdr:row>35</xdr:row>
      <xdr:rowOff>30353</xdr:rowOff>
    </xdr:to>
    <xdr:sp macro="" textlink="">
      <xdr:nvSpPr>
        <xdr:cNvPr id="535" name="楕円 534"/>
        <xdr:cNvSpPr/>
      </xdr:nvSpPr>
      <xdr:spPr>
        <a:xfrm>
          <a:off x="16268700" y="59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123080</xdr:rowOff>
    </xdr:from>
    <xdr:ext cx="534377" cy="259045"/>
    <xdr:sp macro="" textlink="">
      <xdr:nvSpPr>
        <xdr:cNvPr id="536" name="消防費該当値テキスト"/>
        <xdr:cNvSpPr txBox="1"/>
      </xdr:nvSpPr>
      <xdr:spPr>
        <a:xfrm>
          <a:off x="16370300" y="57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122936</xdr:rowOff>
    </xdr:from>
    <xdr:to>
      <xdr:col>81</xdr:col>
      <xdr:colOff>101600</xdr:colOff>
      <xdr:row>35</xdr:row>
      <xdr:rowOff>53086</xdr:rowOff>
    </xdr:to>
    <xdr:sp macro="" textlink="">
      <xdr:nvSpPr>
        <xdr:cNvPr id="537" name="楕円 536"/>
        <xdr:cNvSpPr/>
      </xdr:nvSpPr>
      <xdr:spPr>
        <a:xfrm>
          <a:off x="15430500" y="59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69613</xdr:rowOff>
    </xdr:from>
    <xdr:ext cx="534377" cy="259045"/>
    <xdr:sp macro="" textlink="">
      <xdr:nvSpPr>
        <xdr:cNvPr id="538" name="テキスト ボックス 537"/>
        <xdr:cNvSpPr txBox="1"/>
      </xdr:nvSpPr>
      <xdr:spPr>
        <a:xfrm>
          <a:off x="15214111" y="57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29083</xdr:rowOff>
    </xdr:from>
    <xdr:to>
      <xdr:col>76</xdr:col>
      <xdr:colOff>165100</xdr:colOff>
      <xdr:row>35</xdr:row>
      <xdr:rowOff>130683</xdr:rowOff>
    </xdr:to>
    <xdr:sp macro="" textlink="">
      <xdr:nvSpPr>
        <xdr:cNvPr id="539" name="楕円 538"/>
        <xdr:cNvSpPr/>
      </xdr:nvSpPr>
      <xdr:spPr>
        <a:xfrm>
          <a:off x="145415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147210</xdr:rowOff>
    </xdr:from>
    <xdr:ext cx="534377" cy="259045"/>
    <xdr:sp macro="" textlink="">
      <xdr:nvSpPr>
        <xdr:cNvPr id="540" name="テキスト ボックス 539"/>
        <xdr:cNvSpPr txBox="1"/>
      </xdr:nvSpPr>
      <xdr:spPr>
        <a:xfrm>
          <a:off x="14325111" y="580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33401</xdr:rowOff>
    </xdr:from>
    <xdr:to>
      <xdr:col>72</xdr:col>
      <xdr:colOff>38100</xdr:colOff>
      <xdr:row>34</xdr:row>
      <xdr:rowOff>135001</xdr:rowOff>
    </xdr:to>
    <xdr:sp macro="" textlink="">
      <xdr:nvSpPr>
        <xdr:cNvPr id="541" name="楕円 540"/>
        <xdr:cNvSpPr/>
      </xdr:nvSpPr>
      <xdr:spPr>
        <a:xfrm>
          <a:off x="13652500" y="58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151528</xdr:rowOff>
    </xdr:from>
    <xdr:ext cx="534377" cy="259045"/>
    <xdr:sp macro="" textlink="">
      <xdr:nvSpPr>
        <xdr:cNvPr id="542" name="テキスト ボックス 541"/>
        <xdr:cNvSpPr txBox="1"/>
      </xdr:nvSpPr>
      <xdr:spPr>
        <a:xfrm>
          <a:off x="13436111" y="56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125095</xdr:rowOff>
    </xdr:from>
    <xdr:to>
      <xdr:col>67</xdr:col>
      <xdr:colOff>101600</xdr:colOff>
      <xdr:row>35</xdr:row>
      <xdr:rowOff>55245</xdr:rowOff>
    </xdr:to>
    <xdr:sp macro="" textlink="">
      <xdr:nvSpPr>
        <xdr:cNvPr id="543" name="楕円 542"/>
        <xdr:cNvSpPr/>
      </xdr:nvSpPr>
      <xdr:spPr>
        <a:xfrm>
          <a:off x="12763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71772</xdr:rowOff>
    </xdr:from>
    <xdr:ext cx="534377" cy="259045"/>
    <xdr:sp macro="" textlink="">
      <xdr:nvSpPr>
        <xdr:cNvPr id="544" name="テキスト ボックス 543"/>
        <xdr:cNvSpPr txBox="1"/>
      </xdr:nvSpPr>
      <xdr:spPr>
        <a:xfrm>
          <a:off x="12547111" y="572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65748</xdr:rowOff>
    </xdr:from>
    <xdr:to>
      <xdr:col>85</xdr:col>
      <xdr:colOff>127000</xdr:colOff>
      <xdr:row>56</xdr:row>
      <xdr:rowOff>70663</xdr:rowOff>
    </xdr:to>
    <xdr:cxnSp macro="">
      <xdr:nvCxnSpPr>
        <xdr:cNvPr id="574" name="直線コネクタ 573"/>
        <xdr:cNvCxnSpPr/>
      </xdr:nvCxnSpPr>
      <xdr:spPr>
        <a:xfrm flipV="1">
          <a:off x="15481300" y="9666948"/>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5"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70663</xdr:rowOff>
    </xdr:from>
    <xdr:to>
      <xdr:col>81</xdr:col>
      <xdr:colOff>50800</xdr:colOff>
      <xdr:row>57</xdr:row>
      <xdr:rowOff>67119</xdr:rowOff>
    </xdr:to>
    <xdr:cxnSp macro="">
      <xdr:nvCxnSpPr>
        <xdr:cNvPr id="577" name="直線コネクタ 576"/>
        <xdr:cNvCxnSpPr/>
      </xdr:nvCxnSpPr>
      <xdr:spPr>
        <a:xfrm flipV="1">
          <a:off x="14592300" y="9671863"/>
          <a:ext cx="889000" cy="16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149054</xdr:rowOff>
    </xdr:from>
    <xdr:to>
      <xdr:col>76</xdr:col>
      <xdr:colOff>114300</xdr:colOff>
      <xdr:row>57</xdr:row>
      <xdr:rowOff>67119</xdr:rowOff>
    </xdr:to>
    <xdr:cxnSp macro="">
      <xdr:nvCxnSpPr>
        <xdr:cNvPr id="580" name="直線コネクタ 579"/>
        <xdr:cNvCxnSpPr/>
      </xdr:nvCxnSpPr>
      <xdr:spPr>
        <a:xfrm>
          <a:off x="13703300" y="9578804"/>
          <a:ext cx="889000" cy="26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2" name="テキスト ボックス 581"/>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141548</xdr:rowOff>
    </xdr:from>
    <xdr:to>
      <xdr:col>71</xdr:col>
      <xdr:colOff>177800</xdr:colOff>
      <xdr:row>55</xdr:row>
      <xdr:rowOff>149054</xdr:rowOff>
    </xdr:to>
    <xdr:cxnSp macro="">
      <xdr:nvCxnSpPr>
        <xdr:cNvPr id="583" name="直線コネクタ 582"/>
        <xdr:cNvCxnSpPr/>
      </xdr:nvCxnSpPr>
      <xdr:spPr>
        <a:xfrm>
          <a:off x="12814300" y="9571298"/>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5" name="テキスト ボックス 584"/>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7" name="テキスト ボックス 586"/>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14948</xdr:rowOff>
    </xdr:from>
    <xdr:to>
      <xdr:col>85</xdr:col>
      <xdr:colOff>177800</xdr:colOff>
      <xdr:row>56</xdr:row>
      <xdr:rowOff>116548</xdr:rowOff>
    </xdr:to>
    <xdr:sp macro="" textlink="">
      <xdr:nvSpPr>
        <xdr:cNvPr id="593" name="楕円 592"/>
        <xdr:cNvSpPr/>
      </xdr:nvSpPr>
      <xdr:spPr>
        <a:xfrm>
          <a:off x="16268700" y="961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164825</xdr:rowOff>
    </xdr:from>
    <xdr:ext cx="534377" cy="259045"/>
    <xdr:sp macro="" textlink="">
      <xdr:nvSpPr>
        <xdr:cNvPr id="594" name="教育費該当値テキスト"/>
        <xdr:cNvSpPr txBox="1"/>
      </xdr:nvSpPr>
      <xdr:spPr>
        <a:xfrm>
          <a:off x="16370300" y="959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19863</xdr:rowOff>
    </xdr:from>
    <xdr:to>
      <xdr:col>81</xdr:col>
      <xdr:colOff>101600</xdr:colOff>
      <xdr:row>56</xdr:row>
      <xdr:rowOff>121463</xdr:rowOff>
    </xdr:to>
    <xdr:sp macro="" textlink="">
      <xdr:nvSpPr>
        <xdr:cNvPr id="595" name="楕円 594"/>
        <xdr:cNvSpPr/>
      </xdr:nvSpPr>
      <xdr:spPr>
        <a:xfrm>
          <a:off x="15430500" y="96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112590</xdr:rowOff>
    </xdr:from>
    <xdr:ext cx="534377" cy="259045"/>
    <xdr:sp macro="" textlink="">
      <xdr:nvSpPr>
        <xdr:cNvPr id="596" name="テキスト ボックス 595"/>
        <xdr:cNvSpPr txBox="1"/>
      </xdr:nvSpPr>
      <xdr:spPr>
        <a:xfrm>
          <a:off x="15214111" y="971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16319</xdr:rowOff>
    </xdr:from>
    <xdr:to>
      <xdr:col>76</xdr:col>
      <xdr:colOff>165100</xdr:colOff>
      <xdr:row>57</xdr:row>
      <xdr:rowOff>117919</xdr:rowOff>
    </xdr:to>
    <xdr:sp macro="" textlink="">
      <xdr:nvSpPr>
        <xdr:cNvPr id="597" name="楕円 596"/>
        <xdr:cNvSpPr/>
      </xdr:nvSpPr>
      <xdr:spPr>
        <a:xfrm>
          <a:off x="14541500" y="97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109046</xdr:rowOff>
    </xdr:from>
    <xdr:ext cx="534377" cy="259045"/>
    <xdr:sp macro="" textlink="">
      <xdr:nvSpPr>
        <xdr:cNvPr id="598" name="テキスト ボックス 597"/>
        <xdr:cNvSpPr txBox="1"/>
      </xdr:nvSpPr>
      <xdr:spPr>
        <a:xfrm>
          <a:off x="14325111" y="98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98254</xdr:rowOff>
    </xdr:from>
    <xdr:to>
      <xdr:col>72</xdr:col>
      <xdr:colOff>38100</xdr:colOff>
      <xdr:row>56</xdr:row>
      <xdr:rowOff>28404</xdr:rowOff>
    </xdr:to>
    <xdr:sp macro="" textlink="">
      <xdr:nvSpPr>
        <xdr:cNvPr id="599" name="楕円 598"/>
        <xdr:cNvSpPr/>
      </xdr:nvSpPr>
      <xdr:spPr>
        <a:xfrm>
          <a:off x="13652500" y="95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19531</xdr:rowOff>
    </xdr:from>
    <xdr:ext cx="534377" cy="259045"/>
    <xdr:sp macro="" textlink="">
      <xdr:nvSpPr>
        <xdr:cNvPr id="600" name="テキスト ボックス 599"/>
        <xdr:cNvSpPr txBox="1"/>
      </xdr:nvSpPr>
      <xdr:spPr>
        <a:xfrm>
          <a:off x="13436111" y="96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90748</xdr:rowOff>
    </xdr:from>
    <xdr:to>
      <xdr:col>67</xdr:col>
      <xdr:colOff>101600</xdr:colOff>
      <xdr:row>56</xdr:row>
      <xdr:rowOff>20898</xdr:rowOff>
    </xdr:to>
    <xdr:sp macro="" textlink="">
      <xdr:nvSpPr>
        <xdr:cNvPr id="601" name="楕円 600"/>
        <xdr:cNvSpPr/>
      </xdr:nvSpPr>
      <xdr:spPr>
        <a:xfrm>
          <a:off x="12763500" y="95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37425</xdr:rowOff>
    </xdr:from>
    <xdr:ext cx="534377" cy="259045"/>
    <xdr:sp macro="" textlink="">
      <xdr:nvSpPr>
        <xdr:cNvPr id="602" name="テキスト ボックス 601"/>
        <xdr:cNvSpPr txBox="1"/>
      </xdr:nvSpPr>
      <xdr:spPr>
        <a:xfrm>
          <a:off x="12547111" y="92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64807</xdr:rowOff>
    </xdr:from>
    <xdr:to>
      <xdr:col>85</xdr:col>
      <xdr:colOff>127000</xdr:colOff>
      <xdr:row>79</xdr:row>
      <xdr:rowOff>82986</xdr:rowOff>
    </xdr:to>
    <xdr:cxnSp macro="">
      <xdr:nvCxnSpPr>
        <xdr:cNvPr id="633" name="直線コネクタ 632"/>
        <xdr:cNvCxnSpPr/>
      </xdr:nvCxnSpPr>
      <xdr:spPr>
        <a:xfrm flipV="1">
          <a:off x="15481300" y="13609357"/>
          <a:ext cx="8382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82986</xdr:rowOff>
    </xdr:from>
    <xdr:to>
      <xdr:col>81</xdr:col>
      <xdr:colOff>50800</xdr:colOff>
      <xdr:row>79</xdr:row>
      <xdr:rowOff>87340</xdr:rowOff>
    </xdr:to>
    <xdr:cxnSp macro="">
      <xdr:nvCxnSpPr>
        <xdr:cNvPr id="636" name="直線コネクタ 635"/>
        <xdr:cNvCxnSpPr/>
      </xdr:nvCxnSpPr>
      <xdr:spPr>
        <a:xfrm flipV="1">
          <a:off x="14592300" y="1362753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72644</xdr:rowOff>
    </xdr:from>
    <xdr:to>
      <xdr:col>76</xdr:col>
      <xdr:colOff>114300</xdr:colOff>
      <xdr:row>79</xdr:row>
      <xdr:rowOff>87340</xdr:rowOff>
    </xdr:to>
    <xdr:cxnSp macro="">
      <xdr:nvCxnSpPr>
        <xdr:cNvPr id="639" name="直線コネクタ 638"/>
        <xdr:cNvCxnSpPr/>
      </xdr:nvCxnSpPr>
      <xdr:spPr>
        <a:xfrm>
          <a:off x="13703300" y="1344574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72644</xdr:rowOff>
    </xdr:from>
    <xdr:to>
      <xdr:col>71</xdr:col>
      <xdr:colOff>177800</xdr:colOff>
      <xdr:row>78</xdr:row>
      <xdr:rowOff>86251</xdr:rowOff>
    </xdr:to>
    <xdr:cxnSp macro="">
      <xdr:nvCxnSpPr>
        <xdr:cNvPr id="642" name="直線コネクタ 641"/>
        <xdr:cNvCxnSpPr/>
      </xdr:nvCxnSpPr>
      <xdr:spPr>
        <a:xfrm flipV="1">
          <a:off x="12814300" y="13445744"/>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4" name="テキスト ボックス 643"/>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6" name="テキスト ボックス 645"/>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14007</xdr:rowOff>
    </xdr:from>
    <xdr:to>
      <xdr:col>85</xdr:col>
      <xdr:colOff>177800</xdr:colOff>
      <xdr:row>79</xdr:row>
      <xdr:rowOff>115607</xdr:rowOff>
    </xdr:to>
    <xdr:sp macro="" textlink="">
      <xdr:nvSpPr>
        <xdr:cNvPr id="652" name="楕円 651"/>
        <xdr:cNvSpPr/>
      </xdr:nvSpPr>
      <xdr:spPr>
        <a:xfrm>
          <a:off x="16268700" y="135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114681</xdr:rowOff>
    </xdr:from>
    <xdr:ext cx="378565" cy="259045"/>
    <xdr:sp macro="" textlink="">
      <xdr:nvSpPr>
        <xdr:cNvPr id="653" name="災害復旧費該当値テキスト"/>
        <xdr:cNvSpPr txBox="1"/>
      </xdr:nvSpPr>
      <xdr:spPr>
        <a:xfrm>
          <a:off x="16370300" y="1348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32186</xdr:rowOff>
    </xdr:from>
    <xdr:to>
      <xdr:col>81</xdr:col>
      <xdr:colOff>101600</xdr:colOff>
      <xdr:row>79</xdr:row>
      <xdr:rowOff>133786</xdr:rowOff>
    </xdr:to>
    <xdr:sp macro="" textlink="">
      <xdr:nvSpPr>
        <xdr:cNvPr id="654" name="楕円 653"/>
        <xdr:cNvSpPr/>
      </xdr:nvSpPr>
      <xdr:spPr>
        <a:xfrm>
          <a:off x="15430500" y="135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124913</xdr:rowOff>
    </xdr:from>
    <xdr:ext cx="378565" cy="259045"/>
    <xdr:sp macro="" textlink="">
      <xdr:nvSpPr>
        <xdr:cNvPr id="655" name="テキスト ボックス 654"/>
        <xdr:cNvSpPr txBox="1"/>
      </xdr:nvSpPr>
      <xdr:spPr>
        <a:xfrm>
          <a:off x="15292017" y="1366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36540</xdr:rowOff>
    </xdr:from>
    <xdr:to>
      <xdr:col>76</xdr:col>
      <xdr:colOff>165100</xdr:colOff>
      <xdr:row>79</xdr:row>
      <xdr:rowOff>138140</xdr:rowOff>
    </xdr:to>
    <xdr:sp macro="" textlink="">
      <xdr:nvSpPr>
        <xdr:cNvPr id="656" name="楕円 655"/>
        <xdr:cNvSpPr/>
      </xdr:nvSpPr>
      <xdr:spPr>
        <a:xfrm>
          <a:off x="14541500" y="135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129267</xdr:rowOff>
    </xdr:from>
    <xdr:ext cx="378565" cy="259045"/>
    <xdr:sp macro="" textlink="">
      <xdr:nvSpPr>
        <xdr:cNvPr id="657" name="テキスト ボックス 656"/>
        <xdr:cNvSpPr txBox="1"/>
      </xdr:nvSpPr>
      <xdr:spPr>
        <a:xfrm>
          <a:off x="14403017" y="13673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21844</xdr:rowOff>
    </xdr:from>
    <xdr:to>
      <xdr:col>72</xdr:col>
      <xdr:colOff>38100</xdr:colOff>
      <xdr:row>78</xdr:row>
      <xdr:rowOff>123444</xdr:rowOff>
    </xdr:to>
    <xdr:sp macro="" textlink="">
      <xdr:nvSpPr>
        <xdr:cNvPr id="658" name="楕円 657"/>
        <xdr:cNvSpPr/>
      </xdr:nvSpPr>
      <xdr:spPr>
        <a:xfrm>
          <a:off x="13652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139971</xdr:rowOff>
    </xdr:from>
    <xdr:ext cx="469744" cy="259045"/>
    <xdr:sp macro="" textlink="">
      <xdr:nvSpPr>
        <xdr:cNvPr id="659" name="テキスト ボックス 658"/>
        <xdr:cNvSpPr txBox="1"/>
      </xdr:nvSpPr>
      <xdr:spPr>
        <a:xfrm>
          <a:off x="13468428" y="1317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35451</xdr:rowOff>
    </xdr:from>
    <xdr:to>
      <xdr:col>67</xdr:col>
      <xdr:colOff>101600</xdr:colOff>
      <xdr:row>78</xdr:row>
      <xdr:rowOff>137051</xdr:rowOff>
    </xdr:to>
    <xdr:sp macro="" textlink="">
      <xdr:nvSpPr>
        <xdr:cNvPr id="660" name="楕円 659"/>
        <xdr:cNvSpPr/>
      </xdr:nvSpPr>
      <xdr:spPr>
        <a:xfrm>
          <a:off x="12763500" y="134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153578</xdr:rowOff>
    </xdr:from>
    <xdr:ext cx="469744" cy="259045"/>
    <xdr:sp macro="" textlink="">
      <xdr:nvSpPr>
        <xdr:cNvPr id="661" name="テキスト ボックス 660"/>
        <xdr:cNvSpPr txBox="1"/>
      </xdr:nvSpPr>
      <xdr:spPr>
        <a:xfrm>
          <a:off x="12579428" y="1318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59861</xdr:rowOff>
    </xdr:from>
    <xdr:to>
      <xdr:col>85</xdr:col>
      <xdr:colOff>127000</xdr:colOff>
      <xdr:row>95</xdr:row>
      <xdr:rowOff>68187</xdr:rowOff>
    </xdr:to>
    <xdr:cxnSp macro="">
      <xdr:nvCxnSpPr>
        <xdr:cNvPr id="690" name="直線コネクタ 689"/>
        <xdr:cNvCxnSpPr/>
      </xdr:nvCxnSpPr>
      <xdr:spPr>
        <a:xfrm flipV="1">
          <a:off x="15481300" y="16347611"/>
          <a:ext cx="8382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1" name="公債費平均値テキスト"/>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68187</xdr:rowOff>
    </xdr:from>
    <xdr:to>
      <xdr:col>81</xdr:col>
      <xdr:colOff>50800</xdr:colOff>
      <xdr:row>95</xdr:row>
      <xdr:rowOff>92132</xdr:rowOff>
    </xdr:to>
    <xdr:cxnSp macro="">
      <xdr:nvCxnSpPr>
        <xdr:cNvPr id="693" name="直線コネクタ 692"/>
        <xdr:cNvCxnSpPr/>
      </xdr:nvCxnSpPr>
      <xdr:spPr>
        <a:xfrm flipV="1">
          <a:off x="14592300" y="16355937"/>
          <a:ext cx="889000" cy="2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5" name="テキスト ボックス 694"/>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92132</xdr:rowOff>
    </xdr:from>
    <xdr:to>
      <xdr:col>76</xdr:col>
      <xdr:colOff>114300</xdr:colOff>
      <xdr:row>95</xdr:row>
      <xdr:rowOff>119317</xdr:rowOff>
    </xdr:to>
    <xdr:cxnSp macro="">
      <xdr:nvCxnSpPr>
        <xdr:cNvPr id="696" name="直線コネクタ 695"/>
        <xdr:cNvCxnSpPr/>
      </xdr:nvCxnSpPr>
      <xdr:spPr>
        <a:xfrm flipV="1">
          <a:off x="13703300" y="16379882"/>
          <a:ext cx="8890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119317</xdr:rowOff>
    </xdr:from>
    <xdr:to>
      <xdr:col>71</xdr:col>
      <xdr:colOff>177800</xdr:colOff>
      <xdr:row>95</xdr:row>
      <xdr:rowOff>126670</xdr:rowOff>
    </xdr:to>
    <xdr:cxnSp macro="">
      <xdr:nvCxnSpPr>
        <xdr:cNvPr id="699" name="直線コネクタ 698"/>
        <xdr:cNvCxnSpPr/>
      </xdr:nvCxnSpPr>
      <xdr:spPr>
        <a:xfrm flipV="1">
          <a:off x="12814300" y="1640706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3" name="テキスト ボックス 702"/>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9061</xdr:rowOff>
    </xdr:from>
    <xdr:to>
      <xdr:col>85</xdr:col>
      <xdr:colOff>177800</xdr:colOff>
      <xdr:row>95</xdr:row>
      <xdr:rowOff>110661</xdr:rowOff>
    </xdr:to>
    <xdr:sp macro="" textlink="">
      <xdr:nvSpPr>
        <xdr:cNvPr id="709" name="楕円 708"/>
        <xdr:cNvSpPr/>
      </xdr:nvSpPr>
      <xdr:spPr>
        <a:xfrm>
          <a:off x="16268700" y="162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31938</xdr:rowOff>
    </xdr:from>
    <xdr:ext cx="534377" cy="259045"/>
    <xdr:sp macro="" textlink="">
      <xdr:nvSpPr>
        <xdr:cNvPr id="710" name="公債費該当値テキスト"/>
        <xdr:cNvSpPr txBox="1"/>
      </xdr:nvSpPr>
      <xdr:spPr>
        <a:xfrm>
          <a:off x="16370300" y="161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17387</xdr:rowOff>
    </xdr:from>
    <xdr:to>
      <xdr:col>81</xdr:col>
      <xdr:colOff>101600</xdr:colOff>
      <xdr:row>95</xdr:row>
      <xdr:rowOff>118987</xdr:rowOff>
    </xdr:to>
    <xdr:sp macro="" textlink="">
      <xdr:nvSpPr>
        <xdr:cNvPr id="711" name="楕円 710"/>
        <xdr:cNvSpPr/>
      </xdr:nvSpPr>
      <xdr:spPr>
        <a:xfrm>
          <a:off x="15430500" y="163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135514</xdr:rowOff>
    </xdr:from>
    <xdr:ext cx="534377" cy="259045"/>
    <xdr:sp macro="" textlink="">
      <xdr:nvSpPr>
        <xdr:cNvPr id="712" name="テキスト ボックス 711"/>
        <xdr:cNvSpPr txBox="1"/>
      </xdr:nvSpPr>
      <xdr:spPr>
        <a:xfrm>
          <a:off x="15214111" y="1608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41332</xdr:rowOff>
    </xdr:from>
    <xdr:to>
      <xdr:col>76</xdr:col>
      <xdr:colOff>165100</xdr:colOff>
      <xdr:row>95</xdr:row>
      <xdr:rowOff>142932</xdr:rowOff>
    </xdr:to>
    <xdr:sp macro="" textlink="">
      <xdr:nvSpPr>
        <xdr:cNvPr id="713" name="楕円 712"/>
        <xdr:cNvSpPr/>
      </xdr:nvSpPr>
      <xdr:spPr>
        <a:xfrm>
          <a:off x="14541500" y="163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134059</xdr:rowOff>
    </xdr:from>
    <xdr:ext cx="534377" cy="259045"/>
    <xdr:sp macro="" textlink="">
      <xdr:nvSpPr>
        <xdr:cNvPr id="714" name="テキスト ボックス 713"/>
        <xdr:cNvSpPr txBox="1"/>
      </xdr:nvSpPr>
      <xdr:spPr>
        <a:xfrm>
          <a:off x="14325111" y="164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68517</xdr:rowOff>
    </xdr:from>
    <xdr:to>
      <xdr:col>72</xdr:col>
      <xdr:colOff>38100</xdr:colOff>
      <xdr:row>95</xdr:row>
      <xdr:rowOff>170117</xdr:rowOff>
    </xdr:to>
    <xdr:sp macro="" textlink="">
      <xdr:nvSpPr>
        <xdr:cNvPr id="715" name="楕円 714"/>
        <xdr:cNvSpPr/>
      </xdr:nvSpPr>
      <xdr:spPr>
        <a:xfrm>
          <a:off x="13652500" y="163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161244</xdr:rowOff>
    </xdr:from>
    <xdr:ext cx="534377" cy="259045"/>
    <xdr:sp macro="" textlink="">
      <xdr:nvSpPr>
        <xdr:cNvPr id="716" name="テキスト ボックス 715"/>
        <xdr:cNvSpPr txBox="1"/>
      </xdr:nvSpPr>
      <xdr:spPr>
        <a:xfrm>
          <a:off x="13436111" y="164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75870</xdr:rowOff>
    </xdr:from>
    <xdr:to>
      <xdr:col>67</xdr:col>
      <xdr:colOff>101600</xdr:colOff>
      <xdr:row>96</xdr:row>
      <xdr:rowOff>6020</xdr:rowOff>
    </xdr:to>
    <xdr:sp macro="" textlink="">
      <xdr:nvSpPr>
        <xdr:cNvPr id="717" name="楕円 716"/>
        <xdr:cNvSpPr/>
      </xdr:nvSpPr>
      <xdr:spPr>
        <a:xfrm>
          <a:off x="12763500" y="163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168597</xdr:rowOff>
    </xdr:from>
    <xdr:ext cx="534377" cy="259045"/>
    <xdr:sp macro="" textlink="">
      <xdr:nvSpPr>
        <xdr:cNvPr id="718" name="テキスト ボックス 717"/>
        <xdr:cNvSpPr txBox="1"/>
      </xdr:nvSpPr>
      <xdr:spPr>
        <a:xfrm>
          <a:off x="12547111" y="1645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48,463</a:t>
          </a:r>
          <a:r>
            <a:rPr kumimoji="1" lang="ja-JP" altLang="en-US" sz="1300">
              <a:latin typeface="ＭＳ Ｐゴシック" panose="020B0600070205080204" pitchFamily="50" charset="-128"/>
              <a:ea typeface="ＭＳ Ｐゴシック" panose="020B0600070205080204" pitchFamily="50" charset="-128"/>
            </a:rPr>
            <a:t>円となった。退職手当や新庁舎建設に向けた基金への積立金の増により、前年度から</a:t>
          </a:r>
          <a:r>
            <a:rPr kumimoji="1" lang="en-US" altLang="ja-JP" sz="1300">
              <a:latin typeface="ＭＳ Ｐゴシック" panose="020B0600070205080204" pitchFamily="50" charset="-128"/>
              <a:ea typeface="ＭＳ Ｐゴシック" panose="020B0600070205080204" pitchFamily="50" charset="-128"/>
            </a:rPr>
            <a:t>6,068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165,950</a:t>
          </a:r>
          <a:r>
            <a:rPr kumimoji="1" lang="ja-JP" altLang="en-US" sz="1300">
              <a:latin typeface="ＭＳ Ｐゴシック" panose="020B0600070205080204" pitchFamily="50" charset="-128"/>
              <a:ea typeface="ＭＳ Ｐゴシック" panose="020B0600070205080204" pitchFamily="50" charset="-128"/>
            </a:rPr>
            <a:t>円となった。国による低所得世帯支援給付金給付事業実施による増により、前年度から</a:t>
          </a:r>
          <a:r>
            <a:rPr kumimoji="1" lang="en-US" altLang="ja-JP" sz="1300">
              <a:latin typeface="ＭＳ Ｐゴシック" panose="020B0600070205080204" pitchFamily="50" charset="-128"/>
              <a:ea typeface="ＭＳ Ｐゴシック" panose="020B0600070205080204" pitchFamily="50" charset="-128"/>
            </a:rPr>
            <a:t>7,372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30,334</a:t>
          </a:r>
          <a:r>
            <a:rPr kumimoji="1" lang="ja-JP" altLang="en-US" sz="1300">
              <a:latin typeface="ＭＳ Ｐゴシック" panose="020B0600070205080204" pitchFamily="50" charset="-128"/>
              <a:ea typeface="ＭＳ Ｐゴシック" panose="020B0600070205080204" pitchFamily="50" charset="-128"/>
            </a:rPr>
            <a:t>円となった。新型コロナウイルス感染症の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類移行に伴う新型コロナウイルスワクチン接種体制確保事業の減により、前年度から</a:t>
          </a:r>
          <a:r>
            <a:rPr kumimoji="1" lang="en-US" altLang="ja-JP" sz="1300">
              <a:latin typeface="ＭＳ Ｐゴシック" panose="020B0600070205080204" pitchFamily="50" charset="-128"/>
              <a:ea typeface="ＭＳ Ｐゴシック" panose="020B0600070205080204" pitchFamily="50" charset="-128"/>
            </a:rPr>
            <a:t>2,630</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3,882</a:t>
          </a:r>
          <a:r>
            <a:rPr kumimoji="1" lang="ja-JP" altLang="en-US" sz="1300">
              <a:latin typeface="ＭＳ Ｐゴシック" panose="020B0600070205080204" pitchFamily="50" charset="-128"/>
              <a:ea typeface="ＭＳ Ｐゴシック" panose="020B0600070205080204" pitchFamily="50" charset="-128"/>
            </a:rPr>
            <a:t>円となった。消費活動喚起事業として実施したキャッシュレス決済ポイントバック事業の減等により、前年度から</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51,759</a:t>
          </a:r>
          <a:r>
            <a:rPr kumimoji="1" lang="ja-JP" altLang="en-US" sz="1300">
              <a:latin typeface="ＭＳ Ｐゴシック" panose="020B0600070205080204" pitchFamily="50" charset="-128"/>
              <a:ea typeface="ＭＳ Ｐゴシック" panose="020B0600070205080204" pitchFamily="50" charset="-128"/>
            </a:rPr>
            <a:t>円となった。三島駅南口再開発事業の進捗に合わせた市街地再開発事業補助金の増により、前年度から</a:t>
          </a:r>
          <a:r>
            <a:rPr kumimoji="1" lang="en-US" altLang="ja-JP" sz="1300">
              <a:latin typeface="ＭＳ Ｐゴシック" panose="020B0600070205080204" pitchFamily="50" charset="-128"/>
              <a:ea typeface="ＭＳ Ｐゴシック" panose="020B0600070205080204" pitchFamily="50" charset="-128"/>
            </a:rPr>
            <a:t>13,824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45,882</a:t>
          </a:r>
          <a:r>
            <a:rPr kumimoji="1" lang="ja-JP" altLang="en-US" sz="1300">
              <a:latin typeface="ＭＳ Ｐゴシック" panose="020B0600070205080204" pitchFamily="50" charset="-128"/>
              <a:ea typeface="ＭＳ Ｐゴシック" panose="020B0600070205080204" pitchFamily="50" charset="-128"/>
            </a:rPr>
            <a:t>円となった。校舎へのエレベーター設置工事等に伴う中学校施設補修整備事業の増により、前年度から</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財政調整基金の残高は、普通交付税の追加交付分のうち臨時財政対策債償還基金費分を財源に積み立てを行い</a:t>
          </a:r>
          <a:r>
            <a:rPr kumimoji="1" lang="en-US" altLang="ja-JP" sz="1200">
              <a:latin typeface="ＭＳ ゴシック" pitchFamily="49" charset="-128"/>
              <a:ea typeface="ＭＳ ゴシック" pitchFamily="49" charset="-128"/>
            </a:rPr>
            <a:t>105,203</a:t>
          </a:r>
          <a:r>
            <a:rPr kumimoji="1" lang="ja-JP" altLang="en-US" sz="1200">
              <a:latin typeface="ＭＳ ゴシック" pitchFamily="49" charset="-128"/>
              <a:ea typeface="ＭＳ ゴシック" pitchFamily="49" charset="-128"/>
            </a:rPr>
            <a:t>千円の増となり、標準財政規模比も</a:t>
          </a:r>
          <a:r>
            <a:rPr kumimoji="1" lang="en-US" altLang="ja-JP" sz="1200">
              <a:latin typeface="ＭＳ ゴシック" pitchFamily="49" charset="-128"/>
              <a:ea typeface="ＭＳ ゴシック" pitchFamily="49" charset="-128"/>
            </a:rPr>
            <a:t>0.25</a:t>
          </a:r>
          <a:r>
            <a:rPr kumimoji="1" lang="ja-JP" altLang="en-US" sz="1200">
              <a:latin typeface="ＭＳ ゴシック" pitchFamily="49" charset="-128"/>
              <a:ea typeface="ＭＳ ゴシック" pitchFamily="49" charset="-128"/>
            </a:rPr>
            <a:t>ポイントの増となった。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歳入では市税や地方交付税が増加したものの、歳出では少子高齢化等による扶助費の増や公共施設の長寿命化改修工事に伴う普通建設事業が増加したため</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542,349</a:t>
          </a:r>
          <a:r>
            <a:rPr kumimoji="1" lang="ja-JP" altLang="en-US" sz="1200">
              <a:latin typeface="ＭＳ ゴシック" pitchFamily="49" charset="-128"/>
              <a:ea typeface="ＭＳ ゴシック" pitchFamily="49" charset="-128"/>
            </a:rPr>
            <a:t>千円の減、標準財政規模に対する比率も</a:t>
          </a:r>
          <a:r>
            <a:rPr kumimoji="1" lang="en-US" altLang="ja-JP" sz="1200">
              <a:latin typeface="ＭＳ ゴシック" pitchFamily="49" charset="-128"/>
              <a:ea typeface="ＭＳ ゴシック" pitchFamily="49" charset="-128"/>
            </a:rPr>
            <a:t>2.60</a:t>
          </a:r>
          <a:r>
            <a:rPr kumimoji="1" lang="ja-JP" altLang="en-US" sz="1200">
              <a:latin typeface="ＭＳ ゴシック" pitchFamily="49" charset="-128"/>
              <a:ea typeface="ＭＳ ゴシック" pitchFamily="49" charset="-128"/>
            </a:rPr>
            <a:t>ポイント減少した。また、実質単年度収支についても財政調整基金積立額が前年度より少なかったことなどにより、前年度比</a:t>
          </a:r>
          <a:r>
            <a:rPr kumimoji="1" lang="en-US" altLang="ja-JP" sz="1200">
              <a:latin typeface="ＭＳ ゴシック" pitchFamily="49" charset="-128"/>
              <a:ea typeface="ＭＳ ゴシック" pitchFamily="49" charset="-128"/>
            </a:rPr>
            <a:t>1,007,882</a:t>
          </a:r>
          <a:r>
            <a:rPr kumimoji="1" lang="ja-JP" altLang="en-US" sz="1200">
              <a:latin typeface="ＭＳ ゴシック" pitchFamily="49" charset="-128"/>
              <a:ea typeface="ＭＳ ゴシック" pitchFamily="49" charset="-128"/>
            </a:rPr>
            <a:t>千円の減となった。</a:t>
          </a:r>
          <a:endParaRPr kumimoji="1" lang="ja-JP" altLang="en-US" sz="12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一般会計では、少子高齢化等による扶助費の増や公共施設の長寿命化改修工事に伴う普通建設事業の増などにより、標準財政規模比は前年度から</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では、高齢化の進展に伴い介護・支援の必要となる被保険者数が増加したことで介護保険サービスの給付費が増加したが、国庫支出金や前年度繰越金の増により歳出の増加額を上回る歳入があったことから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少子高齢化の進行などにより社会保障関連経費が増加していくことに加え、老朽化が進む公共施設の改修にも多額の経費が見込まれるため、歳入の確保や経費の削減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377" t="s">
        <v>76</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9"/>
      <c r="DK1" s="179"/>
      <c r="DL1" s="179"/>
      <c r="DM1" s="179"/>
      <c r="DN1" s="179"/>
      <c r="DO1" s="179"/>
    </row>
    <row r="2" spans="1:119" ht="24.75" thickBot="1" x14ac:dyDescent="0.2">
      <c r="B2" s="180" t="s">
        <v>77</v>
      </c>
      <c r="C2" s="180"/>
      <c r="D2" s="181"/>
    </row>
    <row r="3" spans="1:119" ht="18.75" customHeight="1" thickBot="1" x14ac:dyDescent="0.2">
      <c r="A3" s="179"/>
      <c r="B3" s="378" t="s">
        <v>78</v>
      </c>
      <c r="C3" s="379"/>
      <c r="D3" s="379"/>
      <c r="E3" s="380"/>
      <c r="F3" s="380"/>
      <c r="G3" s="380"/>
      <c r="H3" s="380"/>
      <c r="I3" s="380"/>
      <c r="J3" s="380"/>
      <c r="K3" s="380"/>
      <c r="L3" s="380" t="s">
        <v>79</v>
      </c>
      <c r="M3" s="380"/>
      <c r="N3" s="380"/>
      <c r="O3" s="380"/>
      <c r="P3" s="380"/>
      <c r="Q3" s="380"/>
      <c r="R3" s="387"/>
      <c r="S3" s="387"/>
      <c r="T3" s="387"/>
      <c r="U3" s="387"/>
      <c r="V3" s="388"/>
      <c r="W3" s="362" t="s">
        <v>80</v>
      </c>
      <c r="X3" s="363"/>
      <c r="Y3" s="363"/>
      <c r="Z3" s="363"/>
      <c r="AA3" s="363"/>
      <c r="AB3" s="379"/>
      <c r="AC3" s="387" t="s">
        <v>81</v>
      </c>
      <c r="AD3" s="363"/>
      <c r="AE3" s="363"/>
      <c r="AF3" s="363"/>
      <c r="AG3" s="363"/>
      <c r="AH3" s="363"/>
      <c r="AI3" s="363"/>
      <c r="AJ3" s="363"/>
      <c r="AK3" s="363"/>
      <c r="AL3" s="364"/>
      <c r="AM3" s="362" t="s">
        <v>82</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83</v>
      </c>
      <c r="BO3" s="363"/>
      <c r="BP3" s="363"/>
      <c r="BQ3" s="363"/>
      <c r="BR3" s="363"/>
      <c r="BS3" s="363"/>
      <c r="BT3" s="363"/>
      <c r="BU3" s="364"/>
      <c r="BV3" s="362" t="s">
        <v>84</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85</v>
      </c>
      <c r="CU3" s="363"/>
      <c r="CV3" s="363"/>
      <c r="CW3" s="363"/>
      <c r="CX3" s="363"/>
      <c r="CY3" s="363"/>
      <c r="CZ3" s="363"/>
      <c r="DA3" s="364"/>
      <c r="DB3" s="362" t="s">
        <v>86</v>
      </c>
      <c r="DC3" s="363"/>
      <c r="DD3" s="363"/>
      <c r="DE3" s="363"/>
      <c r="DF3" s="363"/>
      <c r="DG3" s="363"/>
      <c r="DH3" s="363"/>
      <c r="DI3" s="364"/>
    </row>
    <row r="4" spans="1:119" ht="18.75" customHeight="1" x14ac:dyDescent="0.15">
      <c r="A4" s="179"/>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87</v>
      </c>
      <c r="AZ4" s="366"/>
      <c r="BA4" s="366"/>
      <c r="BB4" s="366"/>
      <c r="BC4" s="366"/>
      <c r="BD4" s="366"/>
      <c r="BE4" s="366"/>
      <c r="BF4" s="366"/>
      <c r="BG4" s="366"/>
      <c r="BH4" s="366"/>
      <c r="BI4" s="366"/>
      <c r="BJ4" s="366"/>
      <c r="BK4" s="366"/>
      <c r="BL4" s="366"/>
      <c r="BM4" s="367"/>
      <c r="BN4" s="368">
        <v>44694606</v>
      </c>
      <c r="BO4" s="369"/>
      <c r="BP4" s="369"/>
      <c r="BQ4" s="369"/>
      <c r="BR4" s="369"/>
      <c r="BS4" s="369"/>
      <c r="BT4" s="369"/>
      <c r="BU4" s="370"/>
      <c r="BV4" s="368">
        <v>42889680</v>
      </c>
      <c r="BW4" s="369"/>
      <c r="BX4" s="369"/>
      <c r="BY4" s="369"/>
      <c r="BZ4" s="369"/>
      <c r="CA4" s="369"/>
      <c r="CB4" s="369"/>
      <c r="CC4" s="370"/>
      <c r="CD4" s="371" t="s">
        <v>88</v>
      </c>
      <c r="CE4" s="372"/>
      <c r="CF4" s="372"/>
      <c r="CG4" s="372"/>
      <c r="CH4" s="372"/>
      <c r="CI4" s="372"/>
      <c r="CJ4" s="372"/>
      <c r="CK4" s="372"/>
      <c r="CL4" s="372"/>
      <c r="CM4" s="372"/>
      <c r="CN4" s="372"/>
      <c r="CO4" s="372"/>
      <c r="CP4" s="372"/>
      <c r="CQ4" s="372"/>
      <c r="CR4" s="372"/>
      <c r="CS4" s="373"/>
      <c r="CT4" s="374">
        <v>7.6</v>
      </c>
      <c r="CU4" s="375"/>
      <c r="CV4" s="375"/>
      <c r="CW4" s="375"/>
      <c r="CX4" s="375"/>
      <c r="CY4" s="375"/>
      <c r="CZ4" s="375"/>
      <c r="DA4" s="376"/>
      <c r="DB4" s="374">
        <v>10.199999999999999</v>
      </c>
      <c r="DC4" s="375"/>
      <c r="DD4" s="375"/>
      <c r="DE4" s="375"/>
      <c r="DF4" s="375"/>
      <c r="DG4" s="375"/>
      <c r="DH4" s="375"/>
      <c r="DI4" s="376"/>
    </row>
    <row r="5" spans="1:119" ht="18.75" customHeight="1" x14ac:dyDescent="0.15">
      <c r="A5" s="179"/>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89</v>
      </c>
      <c r="AN5" s="435"/>
      <c r="AO5" s="435"/>
      <c r="AP5" s="435"/>
      <c r="AQ5" s="435"/>
      <c r="AR5" s="435"/>
      <c r="AS5" s="435"/>
      <c r="AT5" s="436"/>
      <c r="AU5" s="437" t="s">
        <v>90</v>
      </c>
      <c r="AV5" s="438"/>
      <c r="AW5" s="438"/>
      <c r="AX5" s="438"/>
      <c r="AY5" s="439" t="s">
        <v>91</v>
      </c>
      <c r="AZ5" s="440"/>
      <c r="BA5" s="440"/>
      <c r="BB5" s="440"/>
      <c r="BC5" s="440"/>
      <c r="BD5" s="440"/>
      <c r="BE5" s="440"/>
      <c r="BF5" s="440"/>
      <c r="BG5" s="440"/>
      <c r="BH5" s="440"/>
      <c r="BI5" s="440"/>
      <c r="BJ5" s="440"/>
      <c r="BK5" s="440"/>
      <c r="BL5" s="440"/>
      <c r="BM5" s="441"/>
      <c r="BN5" s="405">
        <v>42818956</v>
      </c>
      <c r="BO5" s="406"/>
      <c r="BP5" s="406"/>
      <c r="BQ5" s="406"/>
      <c r="BR5" s="406"/>
      <c r="BS5" s="406"/>
      <c r="BT5" s="406"/>
      <c r="BU5" s="407"/>
      <c r="BV5" s="405">
        <v>40505433</v>
      </c>
      <c r="BW5" s="406"/>
      <c r="BX5" s="406"/>
      <c r="BY5" s="406"/>
      <c r="BZ5" s="406"/>
      <c r="CA5" s="406"/>
      <c r="CB5" s="406"/>
      <c r="CC5" s="407"/>
      <c r="CD5" s="408" t="s">
        <v>92</v>
      </c>
      <c r="CE5" s="409"/>
      <c r="CF5" s="409"/>
      <c r="CG5" s="409"/>
      <c r="CH5" s="409"/>
      <c r="CI5" s="409"/>
      <c r="CJ5" s="409"/>
      <c r="CK5" s="409"/>
      <c r="CL5" s="409"/>
      <c r="CM5" s="409"/>
      <c r="CN5" s="409"/>
      <c r="CO5" s="409"/>
      <c r="CP5" s="409"/>
      <c r="CQ5" s="409"/>
      <c r="CR5" s="409"/>
      <c r="CS5" s="410"/>
      <c r="CT5" s="402">
        <v>89.2</v>
      </c>
      <c r="CU5" s="403"/>
      <c r="CV5" s="403"/>
      <c r="CW5" s="403"/>
      <c r="CX5" s="403"/>
      <c r="CY5" s="403"/>
      <c r="CZ5" s="403"/>
      <c r="DA5" s="404"/>
      <c r="DB5" s="402">
        <v>88.6</v>
      </c>
      <c r="DC5" s="403"/>
      <c r="DD5" s="403"/>
      <c r="DE5" s="403"/>
      <c r="DF5" s="403"/>
      <c r="DG5" s="403"/>
      <c r="DH5" s="403"/>
      <c r="DI5" s="404"/>
    </row>
    <row r="6" spans="1:119" ht="18.75" customHeight="1" x14ac:dyDescent="0.15">
      <c r="A6" s="179"/>
      <c r="B6" s="411" t="s">
        <v>93</v>
      </c>
      <c r="C6" s="412"/>
      <c r="D6" s="412"/>
      <c r="E6" s="413"/>
      <c r="F6" s="413"/>
      <c r="G6" s="413"/>
      <c r="H6" s="413"/>
      <c r="I6" s="413"/>
      <c r="J6" s="413"/>
      <c r="K6" s="413"/>
      <c r="L6" s="413" t="s">
        <v>94</v>
      </c>
      <c r="M6" s="413"/>
      <c r="N6" s="413"/>
      <c r="O6" s="413"/>
      <c r="P6" s="413"/>
      <c r="Q6" s="413"/>
      <c r="R6" s="417"/>
      <c r="S6" s="417"/>
      <c r="T6" s="417"/>
      <c r="U6" s="417"/>
      <c r="V6" s="418"/>
      <c r="W6" s="421" t="s">
        <v>95</v>
      </c>
      <c r="X6" s="422"/>
      <c r="Y6" s="422"/>
      <c r="Z6" s="422"/>
      <c r="AA6" s="422"/>
      <c r="AB6" s="412"/>
      <c r="AC6" s="425" t="s">
        <v>96</v>
      </c>
      <c r="AD6" s="426"/>
      <c r="AE6" s="426"/>
      <c r="AF6" s="426"/>
      <c r="AG6" s="426"/>
      <c r="AH6" s="426"/>
      <c r="AI6" s="426"/>
      <c r="AJ6" s="426"/>
      <c r="AK6" s="426"/>
      <c r="AL6" s="427"/>
      <c r="AM6" s="434" t="s">
        <v>97</v>
      </c>
      <c r="AN6" s="435"/>
      <c r="AO6" s="435"/>
      <c r="AP6" s="435"/>
      <c r="AQ6" s="435"/>
      <c r="AR6" s="435"/>
      <c r="AS6" s="435"/>
      <c r="AT6" s="436"/>
      <c r="AU6" s="437" t="s">
        <v>90</v>
      </c>
      <c r="AV6" s="438"/>
      <c r="AW6" s="438"/>
      <c r="AX6" s="438"/>
      <c r="AY6" s="439" t="s">
        <v>98</v>
      </c>
      <c r="AZ6" s="440"/>
      <c r="BA6" s="440"/>
      <c r="BB6" s="440"/>
      <c r="BC6" s="440"/>
      <c r="BD6" s="440"/>
      <c r="BE6" s="440"/>
      <c r="BF6" s="440"/>
      <c r="BG6" s="440"/>
      <c r="BH6" s="440"/>
      <c r="BI6" s="440"/>
      <c r="BJ6" s="440"/>
      <c r="BK6" s="440"/>
      <c r="BL6" s="440"/>
      <c r="BM6" s="441"/>
      <c r="BN6" s="405">
        <v>1875650</v>
      </c>
      <c r="BO6" s="406"/>
      <c r="BP6" s="406"/>
      <c r="BQ6" s="406"/>
      <c r="BR6" s="406"/>
      <c r="BS6" s="406"/>
      <c r="BT6" s="406"/>
      <c r="BU6" s="407"/>
      <c r="BV6" s="405">
        <v>2384247</v>
      </c>
      <c r="BW6" s="406"/>
      <c r="BX6" s="406"/>
      <c r="BY6" s="406"/>
      <c r="BZ6" s="406"/>
      <c r="CA6" s="406"/>
      <c r="CB6" s="406"/>
      <c r="CC6" s="407"/>
      <c r="CD6" s="408" t="s">
        <v>99</v>
      </c>
      <c r="CE6" s="409"/>
      <c r="CF6" s="409"/>
      <c r="CG6" s="409"/>
      <c r="CH6" s="409"/>
      <c r="CI6" s="409"/>
      <c r="CJ6" s="409"/>
      <c r="CK6" s="409"/>
      <c r="CL6" s="409"/>
      <c r="CM6" s="409"/>
      <c r="CN6" s="409"/>
      <c r="CO6" s="409"/>
      <c r="CP6" s="409"/>
      <c r="CQ6" s="409"/>
      <c r="CR6" s="409"/>
      <c r="CS6" s="410"/>
      <c r="CT6" s="442">
        <v>90.1</v>
      </c>
      <c r="CU6" s="443"/>
      <c r="CV6" s="443"/>
      <c r="CW6" s="443"/>
      <c r="CX6" s="443"/>
      <c r="CY6" s="443"/>
      <c r="CZ6" s="443"/>
      <c r="DA6" s="444"/>
      <c r="DB6" s="442">
        <v>90.7</v>
      </c>
      <c r="DC6" s="443"/>
      <c r="DD6" s="443"/>
      <c r="DE6" s="443"/>
      <c r="DF6" s="443"/>
      <c r="DG6" s="443"/>
      <c r="DH6" s="443"/>
      <c r="DI6" s="444"/>
    </row>
    <row r="7" spans="1:119" ht="18.75" customHeight="1" x14ac:dyDescent="0.15">
      <c r="A7" s="179"/>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100</v>
      </c>
      <c r="AN7" s="435"/>
      <c r="AO7" s="435"/>
      <c r="AP7" s="435"/>
      <c r="AQ7" s="435"/>
      <c r="AR7" s="435"/>
      <c r="AS7" s="435"/>
      <c r="AT7" s="436"/>
      <c r="AU7" s="437" t="s">
        <v>90</v>
      </c>
      <c r="AV7" s="438"/>
      <c r="AW7" s="438"/>
      <c r="AX7" s="438"/>
      <c r="AY7" s="439" t="s">
        <v>101</v>
      </c>
      <c r="AZ7" s="440"/>
      <c r="BA7" s="440"/>
      <c r="BB7" s="440"/>
      <c r="BC7" s="440"/>
      <c r="BD7" s="440"/>
      <c r="BE7" s="440"/>
      <c r="BF7" s="440"/>
      <c r="BG7" s="440"/>
      <c r="BH7" s="440"/>
      <c r="BI7" s="440"/>
      <c r="BJ7" s="440"/>
      <c r="BK7" s="440"/>
      <c r="BL7" s="440"/>
      <c r="BM7" s="441"/>
      <c r="BN7" s="405">
        <v>135747</v>
      </c>
      <c r="BO7" s="406"/>
      <c r="BP7" s="406"/>
      <c r="BQ7" s="406"/>
      <c r="BR7" s="406"/>
      <c r="BS7" s="406"/>
      <c r="BT7" s="406"/>
      <c r="BU7" s="407"/>
      <c r="BV7" s="405">
        <v>101995</v>
      </c>
      <c r="BW7" s="406"/>
      <c r="BX7" s="406"/>
      <c r="BY7" s="406"/>
      <c r="BZ7" s="406"/>
      <c r="CA7" s="406"/>
      <c r="CB7" s="406"/>
      <c r="CC7" s="407"/>
      <c r="CD7" s="408" t="s">
        <v>102</v>
      </c>
      <c r="CE7" s="409"/>
      <c r="CF7" s="409"/>
      <c r="CG7" s="409"/>
      <c r="CH7" s="409"/>
      <c r="CI7" s="409"/>
      <c r="CJ7" s="409"/>
      <c r="CK7" s="409"/>
      <c r="CL7" s="409"/>
      <c r="CM7" s="409"/>
      <c r="CN7" s="409"/>
      <c r="CO7" s="409"/>
      <c r="CP7" s="409"/>
      <c r="CQ7" s="409"/>
      <c r="CR7" s="409"/>
      <c r="CS7" s="410"/>
      <c r="CT7" s="405">
        <v>22815719</v>
      </c>
      <c r="CU7" s="406"/>
      <c r="CV7" s="406"/>
      <c r="CW7" s="406"/>
      <c r="CX7" s="406"/>
      <c r="CY7" s="406"/>
      <c r="CZ7" s="406"/>
      <c r="DA7" s="407"/>
      <c r="DB7" s="405">
        <v>22300070</v>
      </c>
      <c r="DC7" s="406"/>
      <c r="DD7" s="406"/>
      <c r="DE7" s="406"/>
      <c r="DF7" s="406"/>
      <c r="DG7" s="406"/>
      <c r="DH7" s="406"/>
      <c r="DI7" s="407"/>
    </row>
    <row r="8" spans="1:119" ht="18.75" customHeight="1" thickBot="1" x14ac:dyDescent="0.2">
      <c r="A8" s="179"/>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103</v>
      </c>
      <c r="AN8" s="435"/>
      <c r="AO8" s="435"/>
      <c r="AP8" s="435"/>
      <c r="AQ8" s="435"/>
      <c r="AR8" s="435"/>
      <c r="AS8" s="435"/>
      <c r="AT8" s="436"/>
      <c r="AU8" s="437" t="s">
        <v>90</v>
      </c>
      <c r="AV8" s="438"/>
      <c r="AW8" s="438"/>
      <c r="AX8" s="438"/>
      <c r="AY8" s="439" t="s">
        <v>104</v>
      </c>
      <c r="AZ8" s="440"/>
      <c r="BA8" s="440"/>
      <c r="BB8" s="440"/>
      <c r="BC8" s="440"/>
      <c r="BD8" s="440"/>
      <c r="BE8" s="440"/>
      <c r="BF8" s="440"/>
      <c r="BG8" s="440"/>
      <c r="BH8" s="440"/>
      <c r="BI8" s="440"/>
      <c r="BJ8" s="440"/>
      <c r="BK8" s="440"/>
      <c r="BL8" s="440"/>
      <c r="BM8" s="441"/>
      <c r="BN8" s="405">
        <v>1739903</v>
      </c>
      <c r="BO8" s="406"/>
      <c r="BP8" s="406"/>
      <c r="BQ8" s="406"/>
      <c r="BR8" s="406"/>
      <c r="BS8" s="406"/>
      <c r="BT8" s="406"/>
      <c r="BU8" s="407"/>
      <c r="BV8" s="405">
        <v>2282252</v>
      </c>
      <c r="BW8" s="406"/>
      <c r="BX8" s="406"/>
      <c r="BY8" s="406"/>
      <c r="BZ8" s="406"/>
      <c r="CA8" s="406"/>
      <c r="CB8" s="406"/>
      <c r="CC8" s="407"/>
      <c r="CD8" s="408" t="s">
        <v>105</v>
      </c>
      <c r="CE8" s="409"/>
      <c r="CF8" s="409"/>
      <c r="CG8" s="409"/>
      <c r="CH8" s="409"/>
      <c r="CI8" s="409"/>
      <c r="CJ8" s="409"/>
      <c r="CK8" s="409"/>
      <c r="CL8" s="409"/>
      <c r="CM8" s="409"/>
      <c r="CN8" s="409"/>
      <c r="CO8" s="409"/>
      <c r="CP8" s="409"/>
      <c r="CQ8" s="409"/>
      <c r="CR8" s="409"/>
      <c r="CS8" s="410"/>
      <c r="CT8" s="445">
        <v>0.86</v>
      </c>
      <c r="CU8" s="446"/>
      <c r="CV8" s="446"/>
      <c r="CW8" s="446"/>
      <c r="CX8" s="446"/>
      <c r="CY8" s="446"/>
      <c r="CZ8" s="446"/>
      <c r="DA8" s="447"/>
      <c r="DB8" s="445">
        <v>0.88</v>
      </c>
      <c r="DC8" s="446"/>
      <c r="DD8" s="446"/>
      <c r="DE8" s="446"/>
      <c r="DF8" s="446"/>
      <c r="DG8" s="446"/>
      <c r="DH8" s="446"/>
      <c r="DI8" s="447"/>
    </row>
    <row r="9" spans="1:119" ht="18.75" customHeight="1" thickBot="1" x14ac:dyDescent="0.2">
      <c r="A9" s="179"/>
      <c r="B9" s="399" t="s">
        <v>106</v>
      </c>
      <c r="C9" s="400"/>
      <c r="D9" s="400"/>
      <c r="E9" s="400"/>
      <c r="F9" s="400"/>
      <c r="G9" s="400"/>
      <c r="H9" s="400"/>
      <c r="I9" s="400"/>
      <c r="J9" s="400"/>
      <c r="K9" s="448"/>
      <c r="L9" s="449" t="s">
        <v>107</v>
      </c>
      <c r="M9" s="450"/>
      <c r="N9" s="450"/>
      <c r="O9" s="450"/>
      <c r="P9" s="450"/>
      <c r="Q9" s="451"/>
      <c r="R9" s="452">
        <v>107783</v>
      </c>
      <c r="S9" s="453"/>
      <c r="T9" s="453"/>
      <c r="U9" s="453"/>
      <c r="V9" s="454"/>
      <c r="W9" s="362" t="s">
        <v>108</v>
      </c>
      <c r="X9" s="363"/>
      <c r="Y9" s="363"/>
      <c r="Z9" s="363"/>
      <c r="AA9" s="363"/>
      <c r="AB9" s="363"/>
      <c r="AC9" s="363"/>
      <c r="AD9" s="363"/>
      <c r="AE9" s="363"/>
      <c r="AF9" s="363"/>
      <c r="AG9" s="363"/>
      <c r="AH9" s="363"/>
      <c r="AI9" s="363"/>
      <c r="AJ9" s="363"/>
      <c r="AK9" s="363"/>
      <c r="AL9" s="364"/>
      <c r="AM9" s="434" t="s">
        <v>109</v>
      </c>
      <c r="AN9" s="435"/>
      <c r="AO9" s="435"/>
      <c r="AP9" s="435"/>
      <c r="AQ9" s="435"/>
      <c r="AR9" s="435"/>
      <c r="AS9" s="435"/>
      <c r="AT9" s="436"/>
      <c r="AU9" s="437" t="s">
        <v>110</v>
      </c>
      <c r="AV9" s="438"/>
      <c r="AW9" s="438"/>
      <c r="AX9" s="438"/>
      <c r="AY9" s="439" t="s">
        <v>111</v>
      </c>
      <c r="AZ9" s="440"/>
      <c r="BA9" s="440"/>
      <c r="BB9" s="440"/>
      <c r="BC9" s="440"/>
      <c r="BD9" s="440"/>
      <c r="BE9" s="440"/>
      <c r="BF9" s="440"/>
      <c r="BG9" s="440"/>
      <c r="BH9" s="440"/>
      <c r="BI9" s="440"/>
      <c r="BJ9" s="440"/>
      <c r="BK9" s="440"/>
      <c r="BL9" s="440"/>
      <c r="BM9" s="441"/>
      <c r="BN9" s="405">
        <v>-542349</v>
      </c>
      <c r="BO9" s="406"/>
      <c r="BP9" s="406"/>
      <c r="BQ9" s="406"/>
      <c r="BR9" s="406"/>
      <c r="BS9" s="406"/>
      <c r="BT9" s="406"/>
      <c r="BU9" s="407"/>
      <c r="BV9" s="405">
        <v>170700</v>
      </c>
      <c r="BW9" s="406"/>
      <c r="BX9" s="406"/>
      <c r="BY9" s="406"/>
      <c r="BZ9" s="406"/>
      <c r="CA9" s="406"/>
      <c r="CB9" s="406"/>
      <c r="CC9" s="407"/>
      <c r="CD9" s="408" t="s">
        <v>112</v>
      </c>
      <c r="CE9" s="409"/>
      <c r="CF9" s="409"/>
      <c r="CG9" s="409"/>
      <c r="CH9" s="409"/>
      <c r="CI9" s="409"/>
      <c r="CJ9" s="409"/>
      <c r="CK9" s="409"/>
      <c r="CL9" s="409"/>
      <c r="CM9" s="409"/>
      <c r="CN9" s="409"/>
      <c r="CO9" s="409"/>
      <c r="CP9" s="409"/>
      <c r="CQ9" s="409"/>
      <c r="CR9" s="409"/>
      <c r="CS9" s="410"/>
      <c r="CT9" s="402">
        <v>11.9</v>
      </c>
      <c r="CU9" s="403"/>
      <c r="CV9" s="403"/>
      <c r="CW9" s="403"/>
      <c r="CX9" s="403"/>
      <c r="CY9" s="403"/>
      <c r="CZ9" s="403"/>
      <c r="DA9" s="404"/>
      <c r="DB9" s="402">
        <v>12.5</v>
      </c>
      <c r="DC9" s="403"/>
      <c r="DD9" s="403"/>
      <c r="DE9" s="403"/>
      <c r="DF9" s="403"/>
      <c r="DG9" s="403"/>
      <c r="DH9" s="403"/>
      <c r="DI9" s="404"/>
    </row>
    <row r="10" spans="1:119" ht="18.75" customHeight="1" thickBot="1" x14ac:dyDescent="0.2">
      <c r="A10" s="179"/>
      <c r="B10" s="399"/>
      <c r="C10" s="400"/>
      <c r="D10" s="400"/>
      <c r="E10" s="400"/>
      <c r="F10" s="400"/>
      <c r="G10" s="400"/>
      <c r="H10" s="400"/>
      <c r="I10" s="400"/>
      <c r="J10" s="400"/>
      <c r="K10" s="448"/>
      <c r="L10" s="455" t="s">
        <v>113</v>
      </c>
      <c r="M10" s="435"/>
      <c r="N10" s="435"/>
      <c r="O10" s="435"/>
      <c r="P10" s="435"/>
      <c r="Q10" s="436"/>
      <c r="R10" s="456">
        <v>110046</v>
      </c>
      <c r="S10" s="457"/>
      <c r="T10" s="457"/>
      <c r="U10" s="457"/>
      <c r="V10" s="458"/>
      <c r="W10" s="393"/>
      <c r="X10" s="394"/>
      <c r="Y10" s="394"/>
      <c r="Z10" s="394"/>
      <c r="AA10" s="394"/>
      <c r="AB10" s="394"/>
      <c r="AC10" s="394"/>
      <c r="AD10" s="394"/>
      <c r="AE10" s="394"/>
      <c r="AF10" s="394"/>
      <c r="AG10" s="394"/>
      <c r="AH10" s="394"/>
      <c r="AI10" s="394"/>
      <c r="AJ10" s="394"/>
      <c r="AK10" s="394"/>
      <c r="AL10" s="397"/>
      <c r="AM10" s="434" t="s">
        <v>114</v>
      </c>
      <c r="AN10" s="435"/>
      <c r="AO10" s="435"/>
      <c r="AP10" s="435"/>
      <c r="AQ10" s="435"/>
      <c r="AR10" s="435"/>
      <c r="AS10" s="435"/>
      <c r="AT10" s="436"/>
      <c r="AU10" s="437" t="s">
        <v>90</v>
      </c>
      <c r="AV10" s="438"/>
      <c r="AW10" s="438"/>
      <c r="AX10" s="438"/>
      <c r="AY10" s="439" t="s">
        <v>115</v>
      </c>
      <c r="AZ10" s="440"/>
      <c r="BA10" s="440"/>
      <c r="BB10" s="440"/>
      <c r="BC10" s="440"/>
      <c r="BD10" s="440"/>
      <c r="BE10" s="440"/>
      <c r="BF10" s="440"/>
      <c r="BG10" s="440"/>
      <c r="BH10" s="440"/>
      <c r="BI10" s="440"/>
      <c r="BJ10" s="440"/>
      <c r="BK10" s="440"/>
      <c r="BL10" s="440"/>
      <c r="BM10" s="441"/>
      <c r="BN10" s="405">
        <v>1155203</v>
      </c>
      <c r="BO10" s="406"/>
      <c r="BP10" s="406"/>
      <c r="BQ10" s="406"/>
      <c r="BR10" s="406"/>
      <c r="BS10" s="406"/>
      <c r="BT10" s="406"/>
      <c r="BU10" s="407"/>
      <c r="BV10" s="405">
        <v>866036</v>
      </c>
      <c r="BW10" s="406"/>
      <c r="BX10" s="406"/>
      <c r="BY10" s="406"/>
      <c r="BZ10" s="406"/>
      <c r="CA10" s="406"/>
      <c r="CB10" s="406"/>
      <c r="CC10" s="407"/>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399"/>
      <c r="C11" s="400"/>
      <c r="D11" s="400"/>
      <c r="E11" s="400"/>
      <c r="F11" s="400"/>
      <c r="G11" s="400"/>
      <c r="H11" s="400"/>
      <c r="I11" s="400"/>
      <c r="J11" s="400"/>
      <c r="K11" s="448"/>
      <c r="L11" s="459" t="s">
        <v>117</v>
      </c>
      <c r="M11" s="460"/>
      <c r="N11" s="460"/>
      <c r="O11" s="460"/>
      <c r="P11" s="460"/>
      <c r="Q11" s="461"/>
      <c r="R11" s="462" t="s">
        <v>118</v>
      </c>
      <c r="S11" s="463"/>
      <c r="T11" s="463"/>
      <c r="U11" s="463"/>
      <c r="V11" s="464"/>
      <c r="W11" s="393"/>
      <c r="X11" s="394"/>
      <c r="Y11" s="394"/>
      <c r="Z11" s="394"/>
      <c r="AA11" s="394"/>
      <c r="AB11" s="394"/>
      <c r="AC11" s="394"/>
      <c r="AD11" s="394"/>
      <c r="AE11" s="394"/>
      <c r="AF11" s="394"/>
      <c r="AG11" s="394"/>
      <c r="AH11" s="394"/>
      <c r="AI11" s="394"/>
      <c r="AJ11" s="394"/>
      <c r="AK11" s="394"/>
      <c r="AL11" s="397"/>
      <c r="AM11" s="434" t="s">
        <v>119</v>
      </c>
      <c r="AN11" s="435"/>
      <c r="AO11" s="435"/>
      <c r="AP11" s="435"/>
      <c r="AQ11" s="435"/>
      <c r="AR11" s="435"/>
      <c r="AS11" s="435"/>
      <c r="AT11" s="436"/>
      <c r="AU11" s="437" t="s">
        <v>90</v>
      </c>
      <c r="AV11" s="438"/>
      <c r="AW11" s="438"/>
      <c r="AX11" s="438"/>
      <c r="AY11" s="439" t="s">
        <v>120</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121</v>
      </c>
      <c r="CE11" s="409"/>
      <c r="CF11" s="409"/>
      <c r="CG11" s="409"/>
      <c r="CH11" s="409"/>
      <c r="CI11" s="409"/>
      <c r="CJ11" s="409"/>
      <c r="CK11" s="409"/>
      <c r="CL11" s="409"/>
      <c r="CM11" s="409"/>
      <c r="CN11" s="409"/>
      <c r="CO11" s="409"/>
      <c r="CP11" s="409"/>
      <c r="CQ11" s="409"/>
      <c r="CR11" s="409"/>
      <c r="CS11" s="410"/>
      <c r="CT11" s="445" t="s">
        <v>122</v>
      </c>
      <c r="CU11" s="446"/>
      <c r="CV11" s="446"/>
      <c r="CW11" s="446"/>
      <c r="CX11" s="446"/>
      <c r="CY11" s="446"/>
      <c r="CZ11" s="446"/>
      <c r="DA11" s="447"/>
      <c r="DB11" s="445" t="s">
        <v>122</v>
      </c>
      <c r="DC11" s="446"/>
      <c r="DD11" s="446"/>
      <c r="DE11" s="446"/>
      <c r="DF11" s="446"/>
      <c r="DG11" s="446"/>
      <c r="DH11" s="446"/>
      <c r="DI11" s="447"/>
    </row>
    <row r="12" spans="1:119" ht="18.75" customHeight="1" x14ac:dyDescent="0.15">
      <c r="A12" s="179"/>
      <c r="B12" s="465" t="s">
        <v>123</v>
      </c>
      <c r="C12" s="466"/>
      <c r="D12" s="466"/>
      <c r="E12" s="466"/>
      <c r="F12" s="466"/>
      <c r="G12" s="466"/>
      <c r="H12" s="466"/>
      <c r="I12" s="466"/>
      <c r="J12" s="466"/>
      <c r="K12" s="467"/>
      <c r="L12" s="474" t="s">
        <v>124</v>
      </c>
      <c r="M12" s="475"/>
      <c r="N12" s="475"/>
      <c r="O12" s="475"/>
      <c r="P12" s="475"/>
      <c r="Q12" s="476"/>
      <c r="R12" s="477">
        <v>106176</v>
      </c>
      <c r="S12" s="478"/>
      <c r="T12" s="478"/>
      <c r="U12" s="478"/>
      <c r="V12" s="479"/>
      <c r="W12" s="480" t="s">
        <v>1</v>
      </c>
      <c r="X12" s="438"/>
      <c r="Y12" s="438"/>
      <c r="Z12" s="438"/>
      <c r="AA12" s="438"/>
      <c r="AB12" s="481"/>
      <c r="AC12" s="482" t="s">
        <v>125</v>
      </c>
      <c r="AD12" s="483"/>
      <c r="AE12" s="483"/>
      <c r="AF12" s="483"/>
      <c r="AG12" s="484"/>
      <c r="AH12" s="482" t="s">
        <v>126</v>
      </c>
      <c r="AI12" s="483"/>
      <c r="AJ12" s="483"/>
      <c r="AK12" s="483"/>
      <c r="AL12" s="485"/>
      <c r="AM12" s="434" t="s">
        <v>127</v>
      </c>
      <c r="AN12" s="435"/>
      <c r="AO12" s="435"/>
      <c r="AP12" s="435"/>
      <c r="AQ12" s="435"/>
      <c r="AR12" s="435"/>
      <c r="AS12" s="435"/>
      <c r="AT12" s="436"/>
      <c r="AU12" s="437" t="s">
        <v>90</v>
      </c>
      <c r="AV12" s="438"/>
      <c r="AW12" s="438"/>
      <c r="AX12" s="438"/>
      <c r="AY12" s="439" t="s">
        <v>128</v>
      </c>
      <c r="AZ12" s="440"/>
      <c r="BA12" s="440"/>
      <c r="BB12" s="440"/>
      <c r="BC12" s="440"/>
      <c r="BD12" s="440"/>
      <c r="BE12" s="440"/>
      <c r="BF12" s="440"/>
      <c r="BG12" s="440"/>
      <c r="BH12" s="440"/>
      <c r="BI12" s="440"/>
      <c r="BJ12" s="440"/>
      <c r="BK12" s="440"/>
      <c r="BL12" s="440"/>
      <c r="BM12" s="441"/>
      <c r="BN12" s="405">
        <v>1050000</v>
      </c>
      <c r="BO12" s="406"/>
      <c r="BP12" s="406"/>
      <c r="BQ12" s="406"/>
      <c r="BR12" s="406"/>
      <c r="BS12" s="406"/>
      <c r="BT12" s="406"/>
      <c r="BU12" s="407"/>
      <c r="BV12" s="405">
        <v>466000</v>
      </c>
      <c r="BW12" s="406"/>
      <c r="BX12" s="406"/>
      <c r="BY12" s="406"/>
      <c r="BZ12" s="406"/>
      <c r="CA12" s="406"/>
      <c r="CB12" s="406"/>
      <c r="CC12" s="407"/>
      <c r="CD12" s="408" t="s">
        <v>129</v>
      </c>
      <c r="CE12" s="409"/>
      <c r="CF12" s="409"/>
      <c r="CG12" s="409"/>
      <c r="CH12" s="409"/>
      <c r="CI12" s="409"/>
      <c r="CJ12" s="409"/>
      <c r="CK12" s="409"/>
      <c r="CL12" s="409"/>
      <c r="CM12" s="409"/>
      <c r="CN12" s="409"/>
      <c r="CO12" s="409"/>
      <c r="CP12" s="409"/>
      <c r="CQ12" s="409"/>
      <c r="CR12" s="409"/>
      <c r="CS12" s="410"/>
      <c r="CT12" s="445" t="s">
        <v>122</v>
      </c>
      <c r="CU12" s="446"/>
      <c r="CV12" s="446"/>
      <c r="CW12" s="446"/>
      <c r="CX12" s="446"/>
      <c r="CY12" s="446"/>
      <c r="CZ12" s="446"/>
      <c r="DA12" s="447"/>
      <c r="DB12" s="445" t="s">
        <v>122</v>
      </c>
      <c r="DC12" s="446"/>
      <c r="DD12" s="446"/>
      <c r="DE12" s="446"/>
      <c r="DF12" s="446"/>
      <c r="DG12" s="446"/>
      <c r="DH12" s="446"/>
      <c r="DI12" s="447"/>
    </row>
    <row r="13" spans="1:119" ht="18.75" customHeight="1" x14ac:dyDescent="0.15">
      <c r="A13" s="179"/>
      <c r="B13" s="468"/>
      <c r="C13" s="469"/>
      <c r="D13" s="469"/>
      <c r="E13" s="469"/>
      <c r="F13" s="469"/>
      <c r="G13" s="469"/>
      <c r="H13" s="469"/>
      <c r="I13" s="469"/>
      <c r="J13" s="469"/>
      <c r="K13" s="470"/>
      <c r="L13" s="188"/>
      <c r="M13" s="496" t="s">
        <v>130</v>
      </c>
      <c r="N13" s="497"/>
      <c r="O13" s="497"/>
      <c r="P13" s="497"/>
      <c r="Q13" s="498"/>
      <c r="R13" s="489">
        <v>104688</v>
      </c>
      <c r="S13" s="490"/>
      <c r="T13" s="490"/>
      <c r="U13" s="490"/>
      <c r="V13" s="491"/>
      <c r="W13" s="421" t="s">
        <v>131</v>
      </c>
      <c r="X13" s="422"/>
      <c r="Y13" s="422"/>
      <c r="Z13" s="422"/>
      <c r="AA13" s="422"/>
      <c r="AB13" s="412"/>
      <c r="AC13" s="456">
        <v>1231</v>
      </c>
      <c r="AD13" s="457"/>
      <c r="AE13" s="457"/>
      <c r="AF13" s="457"/>
      <c r="AG13" s="499"/>
      <c r="AH13" s="456">
        <v>1240</v>
      </c>
      <c r="AI13" s="457"/>
      <c r="AJ13" s="457"/>
      <c r="AK13" s="457"/>
      <c r="AL13" s="458"/>
      <c r="AM13" s="434" t="s">
        <v>132</v>
      </c>
      <c r="AN13" s="435"/>
      <c r="AO13" s="435"/>
      <c r="AP13" s="435"/>
      <c r="AQ13" s="435"/>
      <c r="AR13" s="435"/>
      <c r="AS13" s="435"/>
      <c r="AT13" s="436"/>
      <c r="AU13" s="437" t="s">
        <v>110</v>
      </c>
      <c r="AV13" s="438"/>
      <c r="AW13" s="438"/>
      <c r="AX13" s="438"/>
      <c r="AY13" s="439" t="s">
        <v>133</v>
      </c>
      <c r="AZ13" s="440"/>
      <c r="BA13" s="440"/>
      <c r="BB13" s="440"/>
      <c r="BC13" s="440"/>
      <c r="BD13" s="440"/>
      <c r="BE13" s="440"/>
      <c r="BF13" s="440"/>
      <c r="BG13" s="440"/>
      <c r="BH13" s="440"/>
      <c r="BI13" s="440"/>
      <c r="BJ13" s="440"/>
      <c r="BK13" s="440"/>
      <c r="BL13" s="440"/>
      <c r="BM13" s="441"/>
      <c r="BN13" s="405">
        <v>-437146</v>
      </c>
      <c r="BO13" s="406"/>
      <c r="BP13" s="406"/>
      <c r="BQ13" s="406"/>
      <c r="BR13" s="406"/>
      <c r="BS13" s="406"/>
      <c r="BT13" s="406"/>
      <c r="BU13" s="407"/>
      <c r="BV13" s="405">
        <v>570736</v>
      </c>
      <c r="BW13" s="406"/>
      <c r="BX13" s="406"/>
      <c r="BY13" s="406"/>
      <c r="BZ13" s="406"/>
      <c r="CA13" s="406"/>
      <c r="CB13" s="406"/>
      <c r="CC13" s="407"/>
      <c r="CD13" s="408" t="s">
        <v>134</v>
      </c>
      <c r="CE13" s="409"/>
      <c r="CF13" s="409"/>
      <c r="CG13" s="409"/>
      <c r="CH13" s="409"/>
      <c r="CI13" s="409"/>
      <c r="CJ13" s="409"/>
      <c r="CK13" s="409"/>
      <c r="CL13" s="409"/>
      <c r="CM13" s="409"/>
      <c r="CN13" s="409"/>
      <c r="CO13" s="409"/>
      <c r="CP13" s="409"/>
      <c r="CQ13" s="409"/>
      <c r="CR13" s="409"/>
      <c r="CS13" s="410"/>
      <c r="CT13" s="402">
        <v>6.4</v>
      </c>
      <c r="CU13" s="403"/>
      <c r="CV13" s="403"/>
      <c r="CW13" s="403"/>
      <c r="CX13" s="403"/>
      <c r="CY13" s="403"/>
      <c r="CZ13" s="403"/>
      <c r="DA13" s="404"/>
      <c r="DB13" s="402">
        <v>6.2</v>
      </c>
      <c r="DC13" s="403"/>
      <c r="DD13" s="403"/>
      <c r="DE13" s="403"/>
      <c r="DF13" s="403"/>
      <c r="DG13" s="403"/>
      <c r="DH13" s="403"/>
      <c r="DI13" s="404"/>
    </row>
    <row r="14" spans="1:119" ht="18.75" customHeight="1" thickBot="1" x14ac:dyDescent="0.2">
      <c r="A14" s="179"/>
      <c r="B14" s="468"/>
      <c r="C14" s="469"/>
      <c r="D14" s="469"/>
      <c r="E14" s="469"/>
      <c r="F14" s="469"/>
      <c r="G14" s="469"/>
      <c r="H14" s="469"/>
      <c r="I14" s="469"/>
      <c r="J14" s="469"/>
      <c r="K14" s="470"/>
      <c r="L14" s="486" t="s">
        <v>135</v>
      </c>
      <c r="M14" s="487"/>
      <c r="N14" s="487"/>
      <c r="O14" s="487"/>
      <c r="P14" s="487"/>
      <c r="Q14" s="488"/>
      <c r="R14" s="489">
        <v>107204</v>
      </c>
      <c r="S14" s="490"/>
      <c r="T14" s="490"/>
      <c r="U14" s="490"/>
      <c r="V14" s="491"/>
      <c r="W14" s="395"/>
      <c r="X14" s="396"/>
      <c r="Y14" s="396"/>
      <c r="Z14" s="396"/>
      <c r="AA14" s="396"/>
      <c r="AB14" s="385"/>
      <c r="AC14" s="492">
        <v>2.4</v>
      </c>
      <c r="AD14" s="493"/>
      <c r="AE14" s="493"/>
      <c r="AF14" s="493"/>
      <c r="AG14" s="494"/>
      <c r="AH14" s="492">
        <v>2.4</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136</v>
      </c>
      <c r="CE14" s="501"/>
      <c r="CF14" s="501"/>
      <c r="CG14" s="501"/>
      <c r="CH14" s="501"/>
      <c r="CI14" s="501"/>
      <c r="CJ14" s="501"/>
      <c r="CK14" s="501"/>
      <c r="CL14" s="501"/>
      <c r="CM14" s="501"/>
      <c r="CN14" s="501"/>
      <c r="CO14" s="501"/>
      <c r="CP14" s="501"/>
      <c r="CQ14" s="501"/>
      <c r="CR14" s="501"/>
      <c r="CS14" s="502"/>
      <c r="CT14" s="503">
        <v>26.2</v>
      </c>
      <c r="CU14" s="504"/>
      <c r="CV14" s="504"/>
      <c r="CW14" s="504"/>
      <c r="CX14" s="504"/>
      <c r="CY14" s="504"/>
      <c r="CZ14" s="504"/>
      <c r="DA14" s="505"/>
      <c r="DB14" s="503">
        <v>26.9</v>
      </c>
      <c r="DC14" s="504"/>
      <c r="DD14" s="504"/>
      <c r="DE14" s="504"/>
      <c r="DF14" s="504"/>
      <c r="DG14" s="504"/>
      <c r="DH14" s="504"/>
      <c r="DI14" s="505"/>
    </row>
    <row r="15" spans="1:119" ht="18.75" customHeight="1" x14ac:dyDescent="0.15">
      <c r="A15" s="179"/>
      <c r="B15" s="468"/>
      <c r="C15" s="469"/>
      <c r="D15" s="469"/>
      <c r="E15" s="469"/>
      <c r="F15" s="469"/>
      <c r="G15" s="469"/>
      <c r="H15" s="469"/>
      <c r="I15" s="469"/>
      <c r="J15" s="469"/>
      <c r="K15" s="470"/>
      <c r="L15" s="188"/>
      <c r="M15" s="496" t="s">
        <v>130</v>
      </c>
      <c r="N15" s="497"/>
      <c r="O15" s="497"/>
      <c r="P15" s="497"/>
      <c r="Q15" s="498"/>
      <c r="R15" s="489">
        <v>105813</v>
      </c>
      <c r="S15" s="490"/>
      <c r="T15" s="490"/>
      <c r="U15" s="490"/>
      <c r="V15" s="491"/>
      <c r="W15" s="421" t="s">
        <v>137</v>
      </c>
      <c r="X15" s="422"/>
      <c r="Y15" s="422"/>
      <c r="Z15" s="422"/>
      <c r="AA15" s="422"/>
      <c r="AB15" s="412"/>
      <c r="AC15" s="456">
        <v>13627</v>
      </c>
      <c r="AD15" s="457"/>
      <c r="AE15" s="457"/>
      <c r="AF15" s="457"/>
      <c r="AG15" s="499"/>
      <c r="AH15" s="456">
        <v>14532</v>
      </c>
      <c r="AI15" s="457"/>
      <c r="AJ15" s="457"/>
      <c r="AK15" s="457"/>
      <c r="AL15" s="458"/>
      <c r="AM15" s="434"/>
      <c r="AN15" s="435"/>
      <c r="AO15" s="435"/>
      <c r="AP15" s="435"/>
      <c r="AQ15" s="435"/>
      <c r="AR15" s="435"/>
      <c r="AS15" s="435"/>
      <c r="AT15" s="436"/>
      <c r="AU15" s="437"/>
      <c r="AV15" s="438"/>
      <c r="AW15" s="438"/>
      <c r="AX15" s="438"/>
      <c r="AY15" s="365" t="s">
        <v>138</v>
      </c>
      <c r="AZ15" s="366"/>
      <c r="BA15" s="366"/>
      <c r="BB15" s="366"/>
      <c r="BC15" s="366"/>
      <c r="BD15" s="366"/>
      <c r="BE15" s="366"/>
      <c r="BF15" s="366"/>
      <c r="BG15" s="366"/>
      <c r="BH15" s="366"/>
      <c r="BI15" s="366"/>
      <c r="BJ15" s="366"/>
      <c r="BK15" s="366"/>
      <c r="BL15" s="366"/>
      <c r="BM15" s="367"/>
      <c r="BN15" s="368">
        <v>15501739</v>
      </c>
      <c r="BO15" s="369"/>
      <c r="BP15" s="369"/>
      <c r="BQ15" s="369"/>
      <c r="BR15" s="369"/>
      <c r="BS15" s="369"/>
      <c r="BT15" s="369"/>
      <c r="BU15" s="370"/>
      <c r="BV15" s="368">
        <v>15083432</v>
      </c>
      <c r="BW15" s="369"/>
      <c r="BX15" s="369"/>
      <c r="BY15" s="369"/>
      <c r="BZ15" s="369"/>
      <c r="CA15" s="369"/>
      <c r="CB15" s="369"/>
      <c r="CC15" s="370"/>
      <c r="CD15" s="506" t="s">
        <v>139</v>
      </c>
      <c r="CE15" s="507"/>
      <c r="CF15" s="507"/>
      <c r="CG15" s="507"/>
      <c r="CH15" s="507"/>
      <c r="CI15" s="507"/>
      <c r="CJ15" s="507"/>
      <c r="CK15" s="507"/>
      <c r="CL15" s="507"/>
      <c r="CM15" s="507"/>
      <c r="CN15" s="507"/>
      <c r="CO15" s="507"/>
      <c r="CP15" s="507"/>
      <c r="CQ15" s="507"/>
      <c r="CR15" s="507"/>
      <c r="CS15" s="508"/>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468"/>
      <c r="C16" s="469"/>
      <c r="D16" s="469"/>
      <c r="E16" s="469"/>
      <c r="F16" s="469"/>
      <c r="G16" s="469"/>
      <c r="H16" s="469"/>
      <c r="I16" s="469"/>
      <c r="J16" s="469"/>
      <c r="K16" s="470"/>
      <c r="L16" s="486" t="s">
        <v>140</v>
      </c>
      <c r="M16" s="509"/>
      <c r="N16" s="509"/>
      <c r="O16" s="509"/>
      <c r="P16" s="509"/>
      <c r="Q16" s="510"/>
      <c r="R16" s="511" t="s">
        <v>141</v>
      </c>
      <c r="S16" s="512"/>
      <c r="T16" s="512"/>
      <c r="U16" s="512"/>
      <c r="V16" s="513"/>
      <c r="W16" s="395"/>
      <c r="X16" s="396"/>
      <c r="Y16" s="396"/>
      <c r="Z16" s="396"/>
      <c r="AA16" s="396"/>
      <c r="AB16" s="385"/>
      <c r="AC16" s="492">
        <v>26.2</v>
      </c>
      <c r="AD16" s="493"/>
      <c r="AE16" s="493"/>
      <c r="AF16" s="493"/>
      <c r="AG16" s="494"/>
      <c r="AH16" s="492">
        <v>27.7</v>
      </c>
      <c r="AI16" s="493"/>
      <c r="AJ16" s="493"/>
      <c r="AK16" s="493"/>
      <c r="AL16" s="495"/>
      <c r="AM16" s="434"/>
      <c r="AN16" s="435"/>
      <c r="AO16" s="435"/>
      <c r="AP16" s="435"/>
      <c r="AQ16" s="435"/>
      <c r="AR16" s="435"/>
      <c r="AS16" s="435"/>
      <c r="AT16" s="436"/>
      <c r="AU16" s="437"/>
      <c r="AV16" s="438"/>
      <c r="AW16" s="438"/>
      <c r="AX16" s="438"/>
      <c r="AY16" s="439" t="s">
        <v>142</v>
      </c>
      <c r="AZ16" s="440"/>
      <c r="BA16" s="440"/>
      <c r="BB16" s="440"/>
      <c r="BC16" s="440"/>
      <c r="BD16" s="440"/>
      <c r="BE16" s="440"/>
      <c r="BF16" s="440"/>
      <c r="BG16" s="440"/>
      <c r="BH16" s="440"/>
      <c r="BI16" s="440"/>
      <c r="BJ16" s="440"/>
      <c r="BK16" s="440"/>
      <c r="BL16" s="440"/>
      <c r="BM16" s="441"/>
      <c r="BN16" s="405">
        <v>18295153</v>
      </c>
      <c r="BO16" s="406"/>
      <c r="BP16" s="406"/>
      <c r="BQ16" s="406"/>
      <c r="BR16" s="406"/>
      <c r="BS16" s="406"/>
      <c r="BT16" s="406"/>
      <c r="BU16" s="407"/>
      <c r="BV16" s="405">
        <v>17677550</v>
      </c>
      <c r="BW16" s="406"/>
      <c r="BX16" s="406"/>
      <c r="BY16" s="406"/>
      <c r="BZ16" s="406"/>
      <c r="CA16" s="406"/>
      <c r="CB16" s="406"/>
      <c r="CC16" s="407"/>
      <c r="CD16" s="192"/>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179"/>
      <c r="B17" s="471"/>
      <c r="C17" s="472"/>
      <c r="D17" s="472"/>
      <c r="E17" s="472"/>
      <c r="F17" s="472"/>
      <c r="G17" s="472"/>
      <c r="H17" s="472"/>
      <c r="I17" s="472"/>
      <c r="J17" s="472"/>
      <c r="K17" s="473"/>
      <c r="L17" s="193"/>
      <c r="M17" s="516" t="s">
        <v>143</v>
      </c>
      <c r="N17" s="517"/>
      <c r="O17" s="517"/>
      <c r="P17" s="517"/>
      <c r="Q17" s="518"/>
      <c r="R17" s="511" t="s">
        <v>144</v>
      </c>
      <c r="S17" s="512"/>
      <c r="T17" s="512"/>
      <c r="U17" s="512"/>
      <c r="V17" s="513"/>
      <c r="W17" s="421" t="s">
        <v>145</v>
      </c>
      <c r="X17" s="422"/>
      <c r="Y17" s="422"/>
      <c r="Z17" s="422"/>
      <c r="AA17" s="422"/>
      <c r="AB17" s="412"/>
      <c r="AC17" s="456">
        <v>37179</v>
      </c>
      <c r="AD17" s="457"/>
      <c r="AE17" s="457"/>
      <c r="AF17" s="457"/>
      <c r="AG17" s="499"/>
      <c r="AH17" s="456">
        <v>36726</v>
      </c>
      <c r="AI17" s="457"/>
      <c r="AJ17" s="457"/>
      <c r="AK17" s="457"/>
      <c r="AL17" s="458"/>
      <c r="AM17" s="434"/>
      <c r="AN17" s="435"/>
      <c r="AO17" s="435"/>
      <c r="AP17" s="435"/>
      <c r="AQ17" s="435"/>
      <c r="AR17" s="435"/>
      <c r="AS17" s="435"/>
      <c r="AT17" s="436"/>
      <c r="AU17" s="437"/>
      <c r="AV17" s="438"/>
      <c r="AW17" s="438"/>
      <c r="AX17" s="438"/>
      <c r="AY17" s="439" t="s">
        <v>146</v>
      </c>
      <c r="AZ17" s="440"/>
      <c r="BA17" s="440"/>
      <c r="BB17" s="440"/>
      <c r="BC17" s="440"/>
      <c r="BD17" s="440"/>
      <c r="BE17" s="440"/>
      <c r="BF17" s="440"/>
      <c r="BG17" s="440"/>
      <c r="BH17" s="440"/>
      <c r="BI17" s="440"/>
      <c r="BJ17" s="440"/>
      <c r="BK17" s="440"/>
      <c r="BL17" s="440"/>
      <c r="BM17" s="441"/>
      <c r="BN17" s="405">
        <v>19793131</v>
      </c>
      <c r="BO17" s="406"/>
      <c r="BP17" s="406"/>
      <c r="BQ17" s="406"/>
      <c r="BR17" s="406"/>
      <c r="BS17" s="406"/>
      <c r="BT17" s="406"/>
      <c r="BU17" s="407"/>
      <c r="BV17" s="405">
        <v>19253757</v>
      </c>
      <c r="BW17" s="406"/>
      <c r="BX17" s="406"/>
      <c r="BY17" s="406"/>
      <c r="BZ17" s="406"/>
      <c r="CA17" s="406"/>
      <c r="CB17" s="406"/>
      <c r="CC17" s="407"/>
      <c r="CD17" s="192"/>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179"/>
      <c r="B18" s="527" t="s">
        <v>147</v>
      </c>
      <c r="C18" s="448"/>
      <c r="D18" s="448"/>
      <c r="E18" s="528"/>
      <c r="F18" s="528"/>
      <c r="G18" s="528"/>
      <c r="H18" s="528"/>
      <c r="I18" s="528"/>
      <c r="J18" s="528"/>
      <c r="K18" s="528"/>
      <c r="L18" s="529">
        <v>62.02</v>
      </c>
      <c r="M18" s="529"/>
      <c r="N18" s="529"/>
      <c r="O18" s="529"/>
      <c r="P18" s="529"/>
      <c r="Q18" s="529"/>
      <c r="R18" s="530"/>
      <c r="S18" s="530"/>
      <c r="T18" s="530"/>
      <c r="U18" s="530"/>
      <c r="V18" s="531"/>
      <c r="W18" s="423"/>
      <c r="X18" s="424"/>
      <c r="Y18" s="424"/>
      <c r="Z18" s="424"/>
      <c r="AA18" s="424"/>
      <c r="AB18" s="415"/>
      <c r="AC18" s="532">
        <v>71.400000000000006</v>
      </c>
      <c r="AD18" s="533"/>
      <c r="AE18" s="533"/>
      <c r="AF18" s="533"/>
      <c r="AG18" s="534"/>
      <c r="AH18" s="532">
        <v>70</v>
      </c>
      <c r="AI18" s="533"/>
      <c r="AJ18" s="533"/>
      <c r="AK18" s="533"/>
      <c r="AL18" s="535"/>
      <c r="AM18" s="434"/>
      <c r="AN18" s="435"/>
      <c r="AO18" s="435"/>
      <c r="AP18" s="435"/>
      <c r="AQ18" s="435"/>
      <c r="AR18" s="435"/>
      <c r="AS18" s="435"/>
      <c r="AT18" s="436"/>
      <c r="AU18" s="437"/>
      <c r="AV18" s="438"/>
      <c r="AW18" s="438"/>
      <c r="AX18" s="438"/>
      <c r="AY18" s="439" t="s">
        <v>148</v>
      </c>
      <c r="AZ18" s="440"/>
      <c r="BA18" s="440"/>
      <c r="BB18" s="440"/>
      <c r="BC18" s="440"/>
      <c r="BD18" s="440"/>
      <c r="BE18" s="440"/>
      <c r="BF18" s="440"/>
      <c r="BG18" s="440"/>
      <c r="BH18" s="440"/>
      <c r="BI18" s="440"/>
      <c r="BJ18" s="440"/>
      <c r="BK18" s="440"/>
      <c r="BL18" s="440"/>
      <c r="BM18" s="441"/>
      <c r="BN18" s="405">
        <v>20902405</v>
      </c>
      <c r="BO18" s="406"/>
      <c r="BP18" s="406"/>
      <c r="BQ18" s="406"/>
      <c r="BR18" s="406"/>
      <c r="BS18" s="406"/>
      <c r="BT18" s="406"/>
      <c r="BU18" s="407"/>
      <c r="BV18" s="405">
        <v>20508969</v>
      </c>
      <c r="BW18" s="406"/>
      <c r="BX18" s="406"/>
      <c r="BY18" s="406"/>
      <c r="BZ18" s="406"/>
      <c r="CA18" s="406"/>
      <c r="CB18" s="406"/>
      <c r="CC18" s="407"/>
      <c r="CD18" s="192"/>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179"/>
      <c r="B19" s="527" t="s">
        <v>149</v>
      </c>
      <c r="C19" s="448"/>
      <c r="D19" s="448"/>
      <c r="E19" s="528"/>
      <c r="F19" s="528"/>
      <c r="G19" s="528"/>
      <c r="H19" s="528"/>
      <c r="I19" s="528"/>
      <c r="J19" s="528"/>
      <c r="K19" s="528"/>
      <c r="L19" s="536">
        <v>1738</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150</v>
      </c>
      <c r="AZ19" s="440"/>
      <c r="BA19" s="440"/>
      <c r="BB19" s="440"/>
      <c r="BC19" s="440"/>
      <c r="BD19" s="440"/>
      <c r="BE19" s="440"/>
      <c r="BF19" s="440"/>
      <c r="BG19" s="440"/>
      <c r="BH19" s="440"/>
      <c r="BI19" s="440"/>
      <c r="BJ19" s="440"/>
      <c r="BK19" s="440"/>
      <c r="BL19" s="440"/>
      <c r="BM19" s="441"/>
      <c r="BN19" s="405">
        <v>30464119</v>
      </c>
      <c r="BO19" s="406"/>
      <c r="BP19" s="406"/>
      <c r="BQ19" s="406"/>
      <c r="BR19" s="406"/>
      <c r="BS19" s="406"/>
      <c r="BT19" s="406"/>
      <c r="BU19" s="407"/>
      <c r="BV19" s="405">
        <v>29090183</v>
      </c>
      <c r="BW19" s="406"/>
      <c r="BX19" s="406"/>
      <c r="BY19" s="406"/>
      <c r="BZ19" s="406"/>
      <c r="CA19" s="406"/>
      <c r="CB19" s="406"/>
      <c r="CC19" s="407"/>
      <c r="CD19" s="192"/>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179"/>
      <c r="B20" s="527" t="s">
        <v>151</v>
      </c>
      <c r="C20" s="448"/>
      <c r="D20" s="448"/>
      <c r="E20" s="528"/>
      <c r="F20" s="528"/>
      <c r="G20" s="528"/>
      <c r="H20" s="528"/>
      <c r="I20" s="528"/>
      <c r="J20" s="528"/>
      <c r="K20" s="528"/>
      <c r="L20" s="536">
        <v>46106</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2"/>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179"/>
      <c r="B21" s="545" t="s">
        <v>152</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2"/>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15">
      <c r="A22" s="179"/>
      <c r="B22" s="575" t="s">
        <v>153</v>
      </c>
      <c r="C22" s="549"/>
      <c r="D22" s="550"/>
      <c r="E22" s="417" t="s">
        <v>1</v>
      </c>
      <c r="F22" s="422"/>
      <c r="G22" s="422"/>
      <c r="H22" s="422"/>
      <c r="I22" s="422"/>
      <c r="J22" s="422"/>
      <c r="K22" s="412"/>
      <c r="L22" s="417" t="s">
        <v>154</v>
      </c>
      <c r="M22" s="422"/>
      <c r="N22" s="422"/>
      <c r="O22" s="422"/>
      <c r="P22" s="412"/>
      <c r="Q22" s="580" t="s">
        <v>155</v>
      </c>
      <c r="R22" s="581"/>
      <c r="S22" s="581"/>
      <c r="T22" s="581"/>
      <c r="U22" s="581"/>
      <c r="V22" s="582"/>
      <c r="W22" s="548" t="s">
        <v>156</v>
      </c>
      <c r="X22" s="549"/>
      <c r="Y22" s="550"/>
      <c r="Z22" s="417" t="s">
        <v>1</v>
      </c>
      <c r="AA22" s="422"/>
      <c r="AB22" s="422"/>
      <c r="AC22" s="422"/>
      <c r="AD22" s="422"/>
      <c r="AE22" s="422"/>
      <c r="AF22" s="422"/>
      <c r="AG22" s="412"/>
      <c r="AH22" s="586" t="s">
        <v>157</v>
      </c>
      <c r="AI22" s="422"/>
      <c r="AJ22" s="422"/>
      <c r="AK22" s="422"/>
      <c r="AL22" s="412"/>
      <c r="AM22" s="586" t="s">
        <v>158</v>
      </c>
      <c r="AN22" s="587"/>
      <c r="AO22" s="587"/>
      <c r="AP22" s="587"/>
      <c r="AQ22" s="587"/>
      <c r="AR22" s="588"/>
      <c r="AS22" s="580" t="s">
        <v>155</v>
      </c>
      <c r="AT22" s="581"/>
      <c r="AU22" s="581"/>
      <c r="AV22" s="581"/>
      <c r="AW22" s="581"/>
      <c r="AX22" s="592"/>
      <c r="AY22" s="365" t="s">
        <v>159</v>
      </c>
      <c r="AZ22" s="366"/>
      <c r="BA22" s="366"/>
      <c r="BB22" s="366"/>
      <c r="BC22" s="366"/>
      <c r="BD22" s="366"/>
      <c r="BE22" s="366"/>
      <c r="BF22" s="366"/>
      <c r="BG22" s="366"/>
      <c r="BH22" s="366"/>
      <c r="BI22" s="366"/>
      <c r="BJ22" s="366"/>
      <c r="BK22" s="366"/>
      <c r="BL22" s="366"/>
      <c r="BM22" s="367"/>
      <c r="BN22" s="368">
        <v>37397467</v>
      </c>
      <c r="BO22" s="369"/>
      <c r="BP22" s="369"/>
      <c r="BQ22" s="369"/>
      <c r="BR22" s="369"/>
      <c r="BS22" s="369"/>
      <c r="BT22" s="369"/>
      <c r="BU22" s="370"/>
      <c r="BV22" s="368">
        <v>38565929</v>
      </c>
      <c r="BW22" s="369"/>
      <c r="BX22" s="369"/>
      <c r="BY22" s="369"/>
      <c r="BZ22" s="369"/>
      <c r="CA22" s="369"/>
      <c r="CB22" s="369"/>
      <c r="CC22" s="370"/>
      <c r="CD22" s="192"/>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15">
      <c r="A23" s="179"/>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160</v>
      </c>
      <c r="AZ23" s="440"/>
      <c r="BA23" s="440"/>
      <c r="BB23" s="440"/>
      <c r="BC23" s="440"/>
      <c r="BD23" s="440"/>
      <c r="BE23" s="440"/>
      <c r="BF23" s="440"/>
      <c r="BG23" s="440"/>
      <c r="BH23" s="440"/>
      <c r="BI23" s="440"/>
      <c r="BJ23" s="440"/>
      <c r="BK23" s="440"/>
      <c r="BL23" s="440"/>
      <c r="BM23" s="441"/>
      <c r="BN23" s="405">
        <v>27823542</v>
      </c>
      <c r="BO23" s="406"/>
      <c r="BP23" s="406"/>
      <c r="BQ23" s="406"/>
      <c r="BR23" s="406"/>
      <c r="BS23" s="406"/>
      <c r="BT23" s="406"/>
      <c r="BU23" s="407"/>
      <c r="BV23" s="405">
        <v>28908174</v>
      </c>
      <c r="BW23" s="406"/>
      <c r="BX23" s="406"/>
      <c r="BY23" s="406"/>
      <c r="BZ23" s="406"/>
      <c r="CA23" s="406"/>
      <c r="CB23" s="406"/>
      <c r="CC23" s="407"/>
      <c r="CD23" s="192"/>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179"/>
      <c r="B24" s="576"/>
      <c r="C24" s="552"/>
      <c r="D24" s="553"/>
      <c r="E24" s="455" t="s">
        <v>161</v>
      </c>
      <c r="F24" s="435"/>
      <c r="G24" s="435"/>
      <c r="H24" s="435"/>
      <c r="I24" s="435"/>
      <c r="J24" s="435"/>
      <c r="K24" s="436"/>
      <c r="L24" s="456">
        <v>1</v>
      </c>
      <c r="M24" s="457"/>
      <c r="N24" s="457"/>
      <c r="O24" s="457"/>
      <c r="P24" s="499"/>
      <c r="Q24" s="456">
        <v>9000</v>
      </c>
      <c r="R24" s="457"/>
      <c r="S24" s="457"/>
      <c r="T24" s="457"/>
      <c r="U24" s="457"/>
      <c r="V24" s="499"/>
      <c r="W24" s="551"/>
      <c r="X24" s="552"/>
      <c r="Y24" s="553"/>
      <c r="Z24" s="455" t="s">
        <v>162</v>
      </c>
      <c r="AA24" s="435"/>
      <c r="AB24" s="435"/>
      <c r="AC24" s="435"/>
      <c r="AD24" s="435"/>
      <c r="AE24" s="435"/>
      <c r="AF24" s="435"/>
      <c r="AG24" s="436"/>
      <c r="AH24" s="456">
        <v>571</v>
      </c>
      <c r="AI24" s="457"/>
      <c r="AJ24" s="457"/>
      <c r="AK24" s="457"/>
      <c r="AL24" s="499"/>
      <c r="AM24" s="456">
        <v>1828342</v>
      </c>
      <c r="AN24" s="457"/>
      <c r="AO24" s="457"/>
      <c r="AP24" s="457"/>
      <c r="AQ24" s="457"/>
      <c r="AR24" s="499"/>
      <c r="AS24" s="456">
        <v>3202</v>
      </c>
      <c r="AT24" s="457"/>
      <c r="AU24" s="457"/>
      <c r="AV24" s="457"/>
      <c r="AW24" s="457"/>
      <c r="AX24" s="458"/>
      <c r="AY24" s="521" t="s">
        <v>163</v>
      </c>
      <c r="AZ24" s="522"/>
      <c r="BA24" s="522"/>
      <c r="BB24" s="522"/>
      <c r="BC24" s="522"/>
      <c r="BD24" s="522"/>
      <c r="BE24" s="522"/>
      <c r="BF24" s="522"/>
      <c r="BG24" s="522"/>
      <c r="BH24" s="522"/>
      <c r="BI24" s="522"/>
      <c r="BJ24" s="522"/>
      <c r="BK24" s="522"/>
      <c r="BL24" s="522"/>
      <c r="BM24" s="523"/>
      <c r="BN24" s="405">
        <v>22733179</v>
      </c>
      <c r="BO24" s="406"/>
      <c r="BP24" s="406"/>
      <c r="BQ24" s="406"/>
      <c r="BR24" s="406"/>
      <c r="BS24" s="406"/>
      <c r="BT24" s="406"/>
      <c r="BU24" s="407"/>
      <c r="BV24" s="405">
        <v>22714754</v>
      </c>
      <c r="BW24" s="406"/>
      <c r="BX24" s="406"/>
      <c r="BY24" s="406"/>
      <c r="BZ24" s="406"/>
      <c r="CA24" s="406"/>
      <c r="CB24" s="406"/>
      <c r="CC24" s="407"/>
      <c r="CD24" s="192"/>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15">
      <c r="A25" s="179"/>
      <c r="B25" s="576"/>
      <c r="C25" s="552"/>
      <c r="D25" s="553"/>
      <c r="E25" s="455" t="s">
        <v>164</v>
      </c>
      <c r="F25" s="435"/>
      <c r="G25" s="435"/>
      <c r="H25" s="435"/>
      <c r="I25" s="435"/>
      <c r="J25" s="435"/>
      <c r="K25" s="436"/>
      <c r="L25" s="456">
        <v>2</v>
      </c>
      <c r="M25" s="457"/>
      <c r="N25" s="457"/>
      <c r="O25" s="457"/>
      <c r="P25" s="499"/>
      <c r="Q25" s="456">
        <v>7200</v>
      </c>
      <c r="R25" s="457"/>
      <c r="S25" s="457"/>
      <c r="T25" s="457"/>
      <c r="U25" s="457"/>
      <c r="V25" s="499"/>
      <c r="W25" s="551"/>
      <c r="X25" s="552"/>
      <c r="Y25" s="553"/>
      <c r="Z25" s="455" t="s">
        <v>165</v>
      </c>
      <c r="AA25" s="435"/>
      <c r="AB25" s="435"/>
      <c r="AC25" s="435"/>
      <c r="AD25" s="435"/>
      <c r="AE25" s="435"/>
      <c r="AF25" s="435"/>
      <c r="AG25" s="436"/>
      <c r="AH25" s="456" t="s">
        <v>122</v>
      </c>
      <c r="AI25" s="457"/>
      <c r="AJ25" s="457"/>
      <c r="AK25" s="457"/>
      <c r="AL25" s="499"/>
      <c r="AM25" s="456" t="s">
        <v>122</v>
      </c>
      <c r="AN25" s="457"/>
      <c r="AO25" s="457"/>
      <c r="AP25" s="457"/>
      <c r="AQ25" s="457"/>
      <c r="AR25" s="499"/>
      <c r="AS25" s="456" t="s">
        <v>122</v>
      </c>
      <c r="AT25" s="457"/>
      <c r="AU25" s="457"/>
      <c r="AV25" s="457"/>
      <c r="AW25" s="457"/>
      <c r="AX25" s="458"/>
      <c r="AY25" s="365" t="s">
        <v>166</v>
      </c>
      <c r="AZ25" s="366"/>
      <c r="BA25" s="366"/>
      <c r="BB25" s="366"/>
      <c r="BC25" s="366"/>
      <c r="BD25" s="366"/>
      <c r="BE25" s="366"/>
      <c r="BF25" s="366"/>
      <c r="BG25" s="366"/>
      <c r="BH25" s="366"/>
      <c r="BI25" s="366"/>
      <c r="BJ25" s="366"/>
      <c r="BK25" s="366"/>
      <c r="BL25" s="366"/>
      <c r="BM25" s="367"/>
      <c r="BN25" s="368">
        <v>8730141</v>
      </c>
      <c r="BO25" s="369"/>
      <c r="BP25" s="369"/>
      <c r="BQ25" s="369"/>
      <c r="BR25" s="369"/>
      <c r="BS25" s="369"/>
      <c r="BT25" s="369"/>
      <c r="BU25" s="370"/>
      <c r="BV25" s="368">
        <v>8110997</v>
      </c>
      <c r="BW25" s="369"/>
      <c r="BX25" s="369"/>
      <c r="BY25" s="369"/>
      <c r="BZ25" s="369"/>
      <c r="CA25" s="369"/>
      <c r="CB25" s="369"/>
      <c r="CC25" s="370"/>
      <c r="CD25" s="192"/>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15">
      <c r="A26" s="179"/>
      <c r="B26" s="576"/>
      <c r="C26" s="552"/>
      <c r="D26" s="553"/>
      <c r="E26" s="455" t="s">
        <v>167</v>
      </c>
      <c r="F26" s="435"/>
      <c r="G26" s="435"/>
      <c r="H26" s="435"/>
      <c r="I26" s="435"/>
      <c r="J26" s="435"/>
      <c r="K26" s="436"/>
      <c r="L26" s="456">
        <v>1</v>
      </c>
      <c r="M26" s="457"/>
      <c r="N26" s="457"/>
      <c r="O26" s="457"/>
      <c r="P26" s="499"/>
      <c r="Q26" s="456">
        <v>6780</v>
      </c>
      <c r="R26" s="457"/>
      <c r="S26" s="457"/>
      <c r="T26" s="457"/>
      <c r="U26" s="457"/>
      <c r="V26" s="499"/>
      <c r="W26" s="551"/>
      <c r="X26" s="552"/>
      <c r="Y26" s="553"/>
      <c r="Z26" s="455" t="s">
        <v>168</v>
      </c>
      <c r="AA26" s="557"/>
      <c r="AB26" s="557"/>
      <c r="AC26" s="557"/>
      <c r="AD26" s="557"/>
      <c r="AE26" s="557"/>
      <c r="AF26" s="557"/>
      <c r="AG26" s="558"/>
      <c r="AH26" s="456">
        <v>26</v>
      </c>
      <c r="AI26" s="457"/>
      <c r="AJ26" s="457"/>
      <c r="AK26" s="457"/>
      <c r="AL26" s="499"/>
      <c r="AM26" s="456">
        <v>87984</v>
      </c>
      <c r="AN26" s="457"/>
      <c r="AO26" s="457"/>
      <c r="AP26" s="457"/>
      <c r="AQ26" s="457"/>
      <c r="AR26" s="499"/>
      <c r="AS26" s="456">
        <v>3384</v>
      </c>
      <c r="AT26" s="457"/>
      <c r="AU26" s="457"/>
      <c r="AV26" s="457"/>
      <c r="AW26" s="457"/>
      <c r="AX26" s="458"/>
      <c r="AY26" s="408" t="s">
        <v>169</v>
      </c>
      <c r="AZ26" s="409"/>
      <c r="BA26" s="409"/>
      <c r="BB26" s="409"/>
      <c r="BC26" s="409"/>
      <c r="BD26" s="409"/>
      <c r="BE26" s="409"/>
      <c r="BF26" s="409"/>
      <c r="BG26" s="409"/>
      <c r="BH26" s="409"/>
      <c r="BI26" s="409"/>
      <c r="BJ26" s="409"/>
      <c r="BK26" s="409"/>
      <c r="BL26" s="409"/>
      <c r="BM26" s="410"/>
      <c r="BN26" s="405" t="s">
        <v>122</v>
      </c>
      <c r="BO26" s="406"/>
      <c r="BP26" s="406"/>
      <c r="BQ26" s="406"/>
      <c r="BR26" s="406"/>
      <c r="BS26" s="406"/>
      <c r="BT26" s="406"/>
      <c r="BU26" s="407"/>
      <c r="BV26" s="405" t="s">
        <v>122</v>
      </c>
      <c r="BW26" s="406"/>
      <c r="BX26" s="406"/>
      <c r="BY26" s="406"/>
      <c r="BZ26" s="406"/>
      <c r="CA26" s="406"/>
      <c r="CB26" s="406"/>
      <c r="CC26" s="407"/>
      <c r="CD26" s="192"/>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179"/>
      <c r="B27" s="576"/>
      <c r="C27" s="552"/>
      <c r="D27" s="553"/>
      <c r="E27" s="455" t="s">
        <v>170</v>
      </c>
      <c r="F27" s="435"/>
      <c r="G27" s="435"/>
      <c r="H27" s="435"/>
      <c r="I27" s="435"/>
      <c r="J27" s="435"/>
      <c r="K27" s="436"/>
      <c r="L27" s="456">
        <v>1</v>
      </c>
      <c r="M27" s="457"/>
      <c r="N27" s="457"/>
      <c r="O27" s="457"/>
      <c r="P27" s="499"/>
      <c r="Q27" s="456">
        <v>4950</v>
      </c>
      <c r="R27" s="457"/>
      <c r="S27" s="457"/>
      <c r="T27" s="457"/>
      <c r="U27" s="457"/>
      <c r="V27" s="499"/>
      <c r="W27" s="551"/>
      <c r="X27" s="552"/>
      <c r="Y27" s="553"/>
      <c r="Z27" s="455" t="s">
        <v>171</v>
      </c>
      <c r="AA27" s="435"/>
      <c r="AB27" s="435"/>
      <c r="AC27" s="435"/>
      <c r="AD27" s="435"/>
      <c r="AE27" s="435"/>
      <c r="AF27" s="435"/>
      <c r="AG27" s="436"/>
      <c r="AH27" s="456">
        <v>64</v>
      </c>
      <c r="AI27" s="457"/>
      <c r="AJ27" s="457"/>
      <c r="AK27" s="457"/>
      <c r="AL27" s="499"/>
      <c r="AM27" s="456">
        <v>196587</v>
      </c>
      <c r="AN27" s="457"/>
      <c r="AO27" s="457"/>
      <c r="AP27" s="457"/>
      <c r="AQ27" s="457"/>
      <c r="AR27" s="499"/>
      <c r="AS27" s="456">
        <v>3072</v>
      </c>
      <c r="AT27" s="457"/>
      <c r="AU27" s="457"/>
      <c r="AV27" s="457"/>
      <c r="AW27" s="457"/>
      <c r="AX27" s="458"/>
      <c r="AY27" s="500" t="s">
        <v>172</v>
      </c>
      <c r="AZ27" s="501"/>
      <c r="BA27" s="501"/>
      <c r="BB27" s="501"/>
      <c r="BC27" s="501"/>
      <c r="BD27" s="501"/>
      <c r="BE27" s="501"/>
      <c r="BF27" s="501"/>
      <c r="BG27" s="501"/>
      <c r="BH27" s="501"/>
      <c r="BI27" s="501"/>
      <c r="BJ27" s="501"/>
      <c r="BK27" s="501"/>
      <c r="BL27" s="501"/>
      <c r="BM27" s="502"/>
      <c r="BN27" s="524">
        <v>288313</v>
      </c>
      <c r="BO27" s="525"/>
      <c r="BP27" s="525"/>
      <c r="BQ27" s="525"/>
      <c r="BR27" s="525"/>
      <c r="BS27" s="525"/>
      <c r="BT27" s="525"/>
      <c r="BU27" s="526"/>
      <c r="BV27" s="524">
        <v>288307</v>
      </c>
      <c r="BW27" s="525"/>
      <c r="BX27" s="525"/>
      <c r="BY27" s="525"/>
      <c r="BZ27" s="525"/>
      <c r="CA27" s="525"/>
      <c r="CB27" s="525"/>
      <c r="CC27" s="526"/>
      <c r="CD27" s="194"/>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15">
      <c r="A28" s="179"/>
      <c r="B28" s="576"/>
      <c r="C28" s="552"/>
      <c r="D28" s="553"/>
      <c r="E28" s="455" t="s">
        <v>173</v>
      </c>
      <c r="F28" s="435"/>
      <c r="G28" s="435"/>
      <c r="H28" s="435"/>
      <c r="I28" s="435"/>
      <c r="J28" s="435"/>
      <c r="K28" s="436"/>
      <c r="L28" s="456">
        <v>1</v>
      </c>
      <c r="M28" s="457"/>
      <c r="N28" s="457"/>
      <c r="O28" s="457"/>
      <c r="P28" s="499"/>
      <c r="Q28" s="456">
        <v>4350</v>
      </c>
      <c r="R28" s="457"/>
      <c r="S28" s="457"/>
      <c r="T28" s="457"/>
      <c r="U28" s="457"/>
      <c r="V28" s="499"/>
      <c r="W28" s="551"/>
      <c r="X28" s="552"/>
      <c r="Y28" s="553"/>
      <c r="Z28" s="455" t="s">
        <v>174</v>
      </c>
      <c r="AA28" s="435"/>
      <c r="AB28" s="435"/>
      <c r="AC28" s="435"/>
      <c r="AD28" s="435"/>
      <c r="AE28" s="435"/>
      <c r="AF28" s="435"/>
      <c r="AG28" s="436"/>
      <c r="AH28" s="456" t="s">
        <v>122</v>
      </c>
      <c r="AI28" s="457"/>
      <c r="AJ28" s="457"/>
      <c r="AK28" s="457"/>
      <c r="AL28" s="499"/>
      <c r="AM28" s="456" t="s">
        <v>122</v>
      </c>
      <c r="AN28" s="457"/>
      <c r="AO28" s="457"/>
      <c r="AP28" s="457"/>
      <c r="AQ28" s="457"/>
      <c r="AR28" s="499"/>
      <c r="AS28" s="456" t="s">
        <v>122</v>
      </c>
      <c r="AT28" s="457"/>
      <c r="AU28" s="457"/>
      <c r="AV28" s="457"/>
      <c r="AW28" s="457"/>
      <c r="AX28" s="458"/>
      <c r="AY28" s="559" t="s">
        <v>175</v>
      </c>
      <c r="AZ28" s="560"/>
      <c r="BA28" s="560"/>
      <c r="BB28" s="561"/>
      <c r="BC28" s="365" t="s">
        <v>46</v>
      </c>
      <c r="BD28" s="366"/>
      <c r="BE28" s="366"/>
      <c r="BF28" s="366"/>
      <c r="BG28" s="366"/>
      <c r="BH28" s="366"/>
      <c r="BI28" s="366"/>
      <c r="BJ28" s="366"/>
      <c r="BK28" s="366"/>
      <c r="BL28" s="366"/>
      <c r="BM28" s="367"/>
      <c r="BN28" s="368">
        <v>2187942</v>
      </c>
      <c r="BO28" s="369"/>
      <c r="BP28" s="369"/>
      <c r="BQ28" s="369"/>
      <c r="BR28" s="369"/>
      <c r="BS28" s="369"/>
      <c r="BT28" s="369"/>
      <c r="BU28" s="370"/>
      <c r="BV28" s="368">
        <v>2082739</v>
      </c>
      <c r="BW28" s="369"/>
      <c r="BX28" s="369"/>
      <c r="BY28" s="369"/>
      <c r="BZ28" s="369"/>
      <c r="CA28" s="369"/>
      <c r="CB28" s="369"/>
      <c r="CC28" s="370"/>
      <c r="CD28" s="192"/>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15">
      <c r="A29" s="179"/>
      <c r="B29" s="576"/>
      <c r="C29" s="552"/>
      <c r="D29" s="553"/>
      <c r="E29" s="455" t="s">
        <v>176</v>
      </c>
      <c r="F29" s="435"/>
      <c r="G29" s="435"/>
      <c r="H29" s="435"/>
      <c r="I29" s="435"/>
      <c r="J29" s="435"/>
      <c r="K29" s="436"/>
      <c r="L29" s="456">
        <v>20</v>
      </c>
      <c r="M29" s="457"/>
      <c r="N29" s="457"/>
      <c r="O29" s="457"/>
      <c r="P29" s="499"/>
      <c r="Q29" s="456">
        <v>4100</v>
      </c>
      <c r="R29" s="457"/>
      <c r="S29" s="457"/>
      <c r="T29" s="457"/>
      <c r="U29" s="457"/>
      <c r="V29" s="499"/>
      <c r="W29" s="554"/>
      <c r="X29" s="555"/>
      <c r="Y29" s="556"/>
      <c r="Z29" s="455" t="s">
        <v>177</v>
      </c>
      <c r="AA29" s="435"/>
      <c r="AB29" s="435"/>
      <c r="AC29" s="435"/>
      <c r="AD29" s="435"/>
      <c r="AE29" s="435"/>
      <c r="AF29" s="435"/>
      <c r="AG29" s="436"/>
      <c r="AH29" s="456">
        <v>635</v>
      </c>
      <c r="AI29" s="457"/>
      <c r="AJ29" s="457"/>
      <c r="AK29" s="457"/>
      <c r="AL29" s="499"/>
      <c r="AM29" s="456">
        <v>2024929</v>
      </c>
      <c r="AN29" s="457"/>
      <c r="AO29" s="457"/>
      <c r="AP29" s="457"/>
      <c r="AQ29" s="457"/>
      <c r="AR29" s="499"/>
      <c r="AS29" s="456">
        <v>3189</v>
      </c>
      <c r="AT29" s="457"/>
      <c r="AU29" s="457"/>
      <c r="AV29" s="457"/>
      <c r="AW29" s="457"/>
      <c r="AX29" s="458"/>
      <c r="AY29" s="562"/>
      <c r="AZ29" s="563"/>
      <c r="BA29" s="563"/>
      <c r="BB29" s="564"/>
      <c r="BC29" s="439" t="s">
        <v>178</v>
      </c>
      <c r="BD29" s="440"/>
      <c r="BE29" s="440"/>
      <c r="BF29" s="440"/>
      <c r="BG29" s="440"/>
      <c r="BH29" s="440"/>
      <c r="BI29" s="440"/>
      <c r="BJ29" s="440"/>
      <c r="BK29" s="440"/>
      <c r="BL29" s="440"/>
      <c r="BM29" s="441"/>
      <c r="BN29" s="405" t="s">
        <v>122</v>
      </c>
      <c r="BO29" s="406"/>
      <c r="BP29" s="406"/>
      <c r="BQ29" s="406"/>
      <c r="BR29" s="406"/>
      <c r="BS29" s="406"/>
      <c r="BT29" s="406"/>
      <c r="BU29" s="407"/>
      <c r="BV29" s="405" t="s">
        <v>122</v>
      </c>
      <c r="BW29" s="406"/>
      <c r="BX29" s="406"/>
      <c r="BY29" s="406"/>
      <c r="BZ29" s="406"/>
      <c r="CA29" s="406"/>
      <c r="CB29" s="406"/>
      <c r="CC29" s="407"/>
      <c r="CD29" s="194"/>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179"/>
      <c r="B30" s="577"/>
      <c r="C30" s="578"/>
      <c r="D30" s="579"/>
      <c r="E30" s="459"/>
      <c r="F30" s="460"/>
      <c r="G30" s="460"/>
      <c r="H30" s="460"/>
      <c r="I30" s="460"/>
      <c r="J30" s="460"/>
      <c r="K30" s="461"/>
      <c r="L30" s="569"/>
      <c r="M30" s="570"/>
      <c r="N30" s="570"/>
      <c r="O30" s="570"/>
      <c r="P30" s="571"/>
      <c r="Q30" s="569"/>
      <c r="R30" s="570"/>
      <c r="S30" s="570"/>
      <c r="T30" s="570"/>
      <c r="U30" s="570"/>
      <c r="V30" s="571"/>
      <c r="W30" s="572" t="s">
        <v>179</v>
      </c>
      <c r="X30" s="573"/>
      <c r="Y30" s="573"/>
      <c r="Z30" s="573"/>
      <c r="AA30" s="573"/>
      <c r="AB30" s="573"/>
      <c r="AC30" s="573"/>
      <c r="AD30" s="573"/>
      <c r="AE30" s="573"/>
      <c r="AF30" s="573"/>
      <c r="AG30" s="574"/>
      <c r="AH30" s="532">
        <v>102.4</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48</v>
      </c>
      <c r="BD30" s="522"/>
      <c r="BE30" s="522"/>
      <c r="BF30" s="522"/>
      <c r="BG30" s="522"/>
      <c r="BH30" s="522"/>
      <c r="BI30" s="522"/>
      <c r="BJ30" s="522"/>
      <c r="BK30" s="522"/>
      <c r="BL30" s="522"/>
      <c r="BM30" s="523"/>
      <c r="BN30" s="524">
        <v>2095108</v>
      </c>
      <c r="BO30" s="525"/>
      <c r="BP30" s="525"/>
      <c r="BQ30" s="525"/>
      <c r="BR30" s="525"/>
      <c r="BS30" s="525"/>
      <c r="BT30" s="525"/>
      <c r="BU30" s="526"/>
      <c r="BV30" s="524">
        <v>1700430</v>
      </c>
      <c r="BW30" s="525"/>
      <c r="BX30" s="525"/>
      <c r="BY30" s="525"/>
      <c r="BZ30" s="525"/>
      <c r="CA30" s="525"/>
      <c r="CB30" s="525"/>
      <c r="CC30" s="52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568" t="s">
        <v>180</v>
      </c>
      <c r="D32" s="568"/>
      <c r="E32" s="568"/>
      <c r="F32" s="568"/>
      <c r="G32" s="568"/>
      <c r="H32" s="568"/>
      <c r="I32" s="568"/>
      <c r="J32" s="568"/>
      <c r="K32" s="568"/>
      <c r="L32" s="568"/>
      <c r="M32" s="568"/>
      <c r="N32" s="568"/>
      <c r="O32" s="568"/>
      <c r="P32" s="568"/>
      <c r="Q32" s="568"/>
      <c r="R32" s="568"/>
      <c r="S32" s="568"/>
      <c r="U32" s="409" t="s">
        <v>181</v>
      </c>
      <c r="V32" s="409"/>
      <c r="W32" s="409"/>
      <c r="X32" s="409"/>
      <c r="Y32" s="409"/>
      <c r="Z32" s="409"/>
      <c r="AA32" s="409"/>
      <c r="AB32" s="409"/>
      <c r="AC32" s="409"/>
      <c r="AD32" s="409"/>
      <c r="AE32" s="409"/>
      <c r="AF32" s="409"/>
      <c r="AG32" s="409"/>
      <c r="AH32" s="409"/>
      <c r="AI32" s="409"/>
      <c r="AJ32" s="409"/>
      <c r="AK32" s="409"/>
      <c r="AM32" s="409" t="s">
        <v>182</v>
      </c>
      <c r="AN32" s="409"/>
      <c r="AO32" s="409"/>
      <c r="AP32" s="409"/>
      <c r="AQ32" s="409"/>
      <c r="AR32" s="409"/>
      <c r="AS32" s="409"/>
      <c r="AT32" s="409"/>
      <c r="AU32" s="409"/>
      <c r="AV32" s="409"/>
      <c r="AW32" s="409"/>
      <c r="AX32" s="409"/>
      <c r="AY32" s="409"/>
      <c r="AZ32" s="409"/>
      <c r="BA32" s="409"/>
      <c r="BB32" s="409"/>
      <c r="BC32" s="409"/>
      <c r="BE32" s="409" t="s">
        <v>183</v>
      </c>
      <c r="BF32" s="409"/>
      <c r="BG32" s="409"/>
      <c r="BH32" s="409"/>
      <c r="BI32" s="409"/>
      <c r="BJ32" s="409"/>
      <c r="BK32" s="409"/>
      <c r="BL32" s="409"/>
      <c r="BM32" s="409"/>
      <c r="BN32" s="409"/>
      <c r="BO32" s="409"/>
      <c r="BP32" s="409"/>
      <c r="BQ32" s="409"/>
      <c r="BR32" s="409"/>
      <c r="BS32" s="409"/>
      <c r="BT32" s="409"/>
      <c r="BU32" s="409"/>
      <c r="BW32" s="409" t="s">
        <v>184</v>
      </c>
      <c r="BX32" s="409"/>
      <c r="BY32" s="409"/>
      <c r="BZ32" s="409"/>
      <c r="CA32" s="409"/>
      <c r="CB32" s="409"/>
      <c r="CC32" s="409"/>
      <c r="CD32" s="409"/>
      <c r="CE32" s="409"/>
      <c r="CF32" s="409"/>
      <c r="CG32" s="409"/>
      <c r="CH32" s="409"/>
      <c r="CI32" s="409"/>
      <c r="CJ32" s="409"/>
      <c r="CK32" s="409"/>
      <c r="CL32" s="409"/>
      <c r="CM32" s="409"/>
      <c r="CO32" s="409" t="s">
        <v>185</v>
      </c>
      <c r="CP32" s="409"/>
      <c r="CQ32" s="409"/>
      <c r="CR32" s="409"/>
      <c r="CS32" s="409"/>
      <c r="CT32" s="409"/>
      <c r="CU32" s="409"/>
      <c r="CV32" s="409"/>
      <c r="CW32" s="409"/>
      <c r="CX32" s="409"/>
      <c r="CY32" s="409"/>
      <c r="CZ32" s="409"/>
      <c r="DA32" s="409"/>
      <c r="DB32" s="409"/>
      <c r="DC32" s="409"/>
      <c r="DD32" s="409"/>
      <c r="DE32" s="409"/>
      <c r="DI32" s="202"/>
    </row>
    <row r="33" spans="1:113" ht="13.5" customHeight="1" x14ac:dyDescent="0.15">
      <c r="A33" s="179"/>
      <c r="B33" s="203"/>
      <c r="C33" s="429" t="s">
        <v>186</v>
      </c>
      <c r="D33" s="429"/>
      <c r="E33" s="394" t="s">
        <v>187</v>
      </c>
      <c r="F33" s="394"/>
      <c r="G33" s="394"/>
      <c r="H33" s="394"/>
      <c r="I33" s="394"/>
      <c r="J33" s="394"/>
      <c r="K33" s="394"/>
      <c r="L33" s="394"/>
      <c r="M33" s="394"/>
      <c r="N33" s="394"/>
      <c r="O33" s="394"/>
      <c r="P33" s="394"/>
      <c r="Q33" s="394"/>
      <c r="R33" s="394"/>
      <c r="S33" s="394"/>
      <c r="T33" s="204"/>
      <c r="U33" s="429" t="s">
        <v>186</v>
      </c>
      <c r="V33" s="429"/>
      <c r="W33" s="394" t="s">
        <v>187</v>
      </c>
      <c r="X33" s="394"/>
      <c r="Y33" s="394"/>
      <c r="Z33" s="394"/>
      <c r="AA33" s="394"/>
      <c r="AB33" s="394"/>
      <c r="AC33" s="394"/>
      <c r="AD33" s="394"/>
      <c r="AE33" s="394"/>
      <c r="AF33" s="394"/>
      <c r="AG33" s="394"/>
      <c r="AH33" s="394"/>
      <c r="AI33" s="394"/>
      <c r="AJ33" s="394"/>
      <c r="AK33" s="394"/>
      <c r="AL33" s="204"/>
      <c r="AM33" s="429" t="s">
        <v>186</v>
      </c>
      <c r="AN33" s="429"/>
      <c r="AO33" s="394" t="s">
        <v>187</v>
      </c>
      <c r="AP33" s="394"/>
      <c r="AQ33" s="394"/>
      <c r="AR33" s="394"/>
      <c r="AS33" s="394"/>
      <c r="AT33" s="394"/>
      <c r="AU33" s="394"/>
      <c r="AV33" s="394"/>
      <c r="AW33" s="394"/>
      <c r="AX33" s="394"/>
      <c r="AY33" s="394"/>
      <c r="AZ33" s="394"/>
      <c r="BA33" s="394"/>
      <c r="BB33" s="394"/>
      <c r="BC33" s="394"/>
      <c r="BD33" s="205"/>
      <c r="BE33" s="394" t="s">
        <v>188</v>
      </c>
      <c r="BF33" s="394"/>
      <c r="BG33" s="394" t="s">
        <v>189</v>
      </c>
      <c r="BH33" s="394"/>
      <c r="BI33" s="394"/>
      <c r="BJ33" s="394"/>
      <c r="BK33" s="394"/>
      <c r="BL33" s="394"/>
      <c r="BM33" s="394"/>
      <c r="BN33" s="394"/>
      <c r="BO33" s="394"/>
      <c r="BP33" s="394"/>
      <c r="BQ33" s="394"/>
      <c r="BR33" s="394"/>
      <c r="BS33" s="394"/>
      <c r="BT33" s="394"/>
      <c r="BU33" s="394"/>
      <c r="BV33" s="205"/>
      <c r="BW33" s="429" t="s">
        <v>188</v>
      </c>
      <c r="BX33" s="429"/>
      <c r="BY33" s="394" t="s">
        <v>190</v>
      </c>
      <c r="BZ33" s="394"/>
      <c r="CA33" s="394"/>
      <c r="CB33" s="394"/>
      <c r="CC33" s="394"/>
      <c r="CD33" s="394"/>
      <c r="CE33" s="394"/>
      <c r="CF33" s="394"/>
      <c r="CG33" s="394"/>
      <c r="CH33" s="394"/>
      <c r="CI33" s="394"/>
      <c r="CJ33" s="394"/>
      <c r="CK33" s="394"/>
      <c r="CL33" s="394"/>
      <c r="CM33" s="394"/>
      <c r="CN33" s="204"/>
      <c r="CO33" s="429" t="s">
        <v>186</v>
      </c>
      <c r="CP33" s="429"/>
      <c r="CQ33" s="394" t="s">
        <v>191</v>
      </c>
      <c r="CR33" s="394"/>
      <c r="CS33" s="394"/>
      <c r="CT33" s="394"/>
      <c r="CU33" s="394"/>
      <c r="CV33" s="394"/>
      <c r="CW33" s="394"/>
      <c r="CX33" s="394"/>
      <c r="CY33" s="394"/>
      <c r="CZ33" s="394"/>
      <c r="DA33" s="394"/>
      <c r="DB33" s="394"/>
      <c r="DC33" s="394"/>
      <c r="DD33" s="394"/>
      <c r="DE33" s="394"/>
      <c r="DF33" s="204"/>
      <c r="DG33" s="594" t="s">
        <v>192</v>
      </c>
      <c r="DH33" s="594"/>
      <c r="DI33" s="206"/>
    </row>
    <row r="34" spans="1:113" ht="32.25" customHeight="1" x14ac:dyDescent="0.15">
      <c r="A34" s="179"/>
      <c r="B34" s="203"/>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9"/>
      <c r="U34" s="595">
        <f>IF(W34="","",MAX(C34:D43)+1)</f>
        <v>3</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79"/>
      <c r="AM34" s="595">
        <f>IF(AO34="","",MAX(C34:D43,U34:V43)+1)</f>
        <v>7</v>
      </c>
      <c r="AN34" s="595"/>
      <c r="AO34" s="596" t="str">
        <f>IF('各会計、関係団体の財政状況及び健全化判断比率'!B32="","",'各会計、関係団体の財政状況及び健全化判断比率'!B32)</f>
        <v>水道事業会計</v>
      </c>
      <c r="AP34" s="596"/>
      <c r="AQ34" s="596"/>
      <c r="AR34" s="596"/>
      <c r="AS34" s="596"/>
      <c r="AT34" s="596"/>
      <c r="AU34" s="596"/>
      <c r="AV34" s="596"/>
      <c r="AW34" s="596"/>
      <c r="AX34" s="596"/>
      <c r="AY34" s="596"/>
      <c r="AZ34" s="596"/>
      <c r="BA34" s="596"/>
      <c r="BB34" s="596"/>
      <c r="BC34" s="596"/>
      <c r="BD34" s="179"/>
      <c r="BE34" s="595" t="str">
        <f>IF(BG34="","",MAX(C34:D43,U34:V43,AM34:AN43)+1)</f>
        <v/>
      </c>
      <c r="BF34" s="595"/>
      <c r="BG34" s="596"/>
      <c r="BH34" s="596"/>
      <c r="BI34" s="596"/>
      <c r="BJ34" s="596"/>
      <c r="BK34" s="596"/>
      <c r="BL34" s="596"/>
      <c r="BM34" s="596"/>
      <c r="BN34" s="596"/>
      <c r="BO34" s="596"/>
      <c r="BP34" s="596"/>
      <c r="BQ34" s="596"/>
      <c r="BR34" s="596"/>
      <c r="BS34" s="596"/>
      <c r="BT34" s="596"/>
      <c r="BU34" s="596"/>
      <c r="BV34" s="179"/>
      <c r="BW34" s="595">
        <f>IF(BY34="","",MAX(C34:D43,U34:V43,AM34:AN43,BE34:BF43)+1)</f>
        <v>9</v>
      </c>
      <c r="BX34" s="595"/>
      <c r="BY34" s="596" t="str">
        <f>IF('各会計、関係団体の財政状況及び健全化判断比率'!B68="","",'各会計、関係団体の財政状況及び健全化判断比率'!B68)</f>
        <v>三島函南広域行政組合</v>
      </c>
      <c r="BZ34" s="596"/>
      <c r="CA34" s="596"/>
      <c r="CB34" s="596"/>
      <c r="CC34" s="596"/>
      <c r="CD34" s="596"/>
      <c r="CE34" s="596"/>
      <c r="CF34" s="596"/>
      <c r="CG34" s="596"/>
      <c r="CH34" s="596"/>
      <c r="CI34" s="596"/>
      <c r="CJ34" s="596"/>
      <c r="CK34" s="596"/>
      <c r="CL34" s="596"/>
      <c r="CM34" s="596"/>
      <c r="CN34" s="179"/>
      <c r="CO34" s="595">
        <f>IF(CQ34="","",MAX(C34:D43,U34:V43,AM34:AN43,BE34:BF43,BW34:BX43)+1)</f>
        <v>19</v>
      </c>
      <c r="CP34" s="595"/>
      <c r="CQ34" s="596" t="str">
        <f>IF('各会計、関係団体の財政状況及び健全化判断比率'!BS7="","",'各会計、関係団体の財政状況及び健全化判断比率'!BS7)</f>
        <v>三島市土地開発公社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v>
      </c>
      <c r="DH34" s="597"/>
      <c r="DI34" s="206"/>
    </row>
    <row r="35" spans="1:113" ht="32.25" customHeight="1" x14ac:dyDescent="0.15">
      <c r="A35" s="179"/>
      <c r="B35" s="203"/>
      <c r="C35" s="595">
        <f>IF(E35="","",C34+1)</f>
        <v>2</v>
      </c>
      <c r="D35" s="595"/>
      <c r="E35" s="596" t="str">
        <f>IF('各会計、関係団体の財政状況及び健全化判断比率'!B8="","",'各会計、関係団体の財政状況及び健全化判断比率'!B8)</f>
        <v>墓園事業特別会計</v>
      </c>
      <c r="F35" s="596"/>
      <c r="G35" s="596"/>
      <c r="H35" s="596"/>
      <c r="I35" s="596"/>
      <c r="J35" s="596"/>
      <c r="K35" s="596"/>
      <c r="L35" s="596"/>
      <c r="M35" s="596"/>
      <c r="N35" s="596"/>
      <c r="O35" s="596"/>
      <c r="P35" s="596"/>
      <c r="Q35" s="596"/>
      <c r="R35" s="596"/>
      <c r="S35" s="596"/>
      <c r="T35" s="179"/>
      <c r="U35" s="595">
        <f>IF(W35="","",U34+1)</f>
        <v>4</v>
      </c>
      <c r="V35" s="595"/>
      <c r="W35" s="596" t="str">
        <f>IF('各会計、関係団体の財政状況及び健全化判断比率'!B29="","",'各会計、関係団体の財政状況及び健全化判断比率'!B29)</f>
        <v>介護保険特別会計</v>
      </c>
      <c r="X35" s="596"/>
      <c r="Y35" s="596"/>
      <c r="Z35" s="596"/>
      <c r="AA35" s="596"/>
      <c r="AB35" s="596"/>
      <c r="AC35" s="596"/>
      <c r="AD35" s="596"/>
      <c r="AE35" s="596"/>
      <c r="AF35" s="596"/>
      <c r="AG35" s="596"/>
      <c r="AH35" s="596"/>
      <c r="AI35" s="596"/>
      <c r="AJ35" s="596"/>
      <c r="AK35" s="596"/>
      <c r="AL35" s="179"/>
      <c r="AM35" s="595">
        <f t="shared" ref="AM35:AM43" si="0">IF(AO35="","",AM34+1)</f>
        <v>8</v>
      </c>
      <c r="AN35" s="595"/>
      <c r="AO35" s="596" t="str">
        <f>IF('各会計、関係団体の財政状況及び健全化判断比率'!B33="","",'各会計、関係団体の財政状況及び健全化判断比率'!B33)</f>
        <v>下水道事業会計</v>
      </c>
      <c r="AP35" s="596"/>
      <c r="AQ35" s="596"/>
      <c r="AR35" s="596"/>
      <c r="AS35" s="596"/>
      <c r="AT35" s="596"/>
      <c r="AU35" s="596"/>
      <c r="AV35" s="596"/>
      <c r="AW35" s="596"/>
      <c r="AX35" s="596"/>
      <c r="AY35" s="596"/>
      <c r="AZ35" s="596"/>
      <c r="BA35" s="596"/>
      <c r="BB35" s="596"/>
      <c r="BC35" s="596"/>
      <c r="BD35" s="179"/>
      <c r="BE35" s="595" t="str">
        <f t="shared" ref="BE35:BE43" si="1">IF(BG35="","",BE34+1)</f>
        <v/>
      </c>
      <c r="BF35" s="595"/>
      <c r="BG35" s="596"/>
      <c r="BH35" s="596"/>
      <c r="BI35" s="596"/>
      <c r="BJ35" s="596"/>
      <c r="BK35" s="596"/>
      <c r="BL35" s="596"/>
      <c r="BM35" s="596"/>
      <c r="BN35" s="596"/>
      <c r="BO35" s="596"/>
      <c r="BP35" s="596"/>
      <c r="BQ35" s="596"/>
      <c r="BR35" s="596"/>
      <c r="BS35" s="596"/>
      <c r="BT35" s="596"/>
      <c r="BU35" s="596"/>
      <c r="BV35" s="179"/>
      <c r="BW35" s="595">
        <f t="shared" ref="BW35:BW43" si="2">IF(BY35="","",BW34+1)</f>
        <v>10</v>
      </c>
      <c r="BX35" s="595"/>
      <c r="BY35" s="596" t="str">
        <f>IF('各会計、関係団体の財政状況及び健全化判断比率'!B69="","",'各会計、関係団体の財政状況及び健全化判断比率'!B69)</f>
        <v>静岡県後期高齢者医療広域連合（普通会計分）</v>
      </c>
      <c r="BZ35" s="596"/>
      <c r="CA35" s="596"/>
      <c r="CB35" s="596"/>
      <c r="CC35" s="596"/>
      <c r="CD35" s="596"/>
      <c r="CE35" s="596"/>
      <c r="CF35" s="596"/>
      <c r="CG35" s="596"/>
      <c r="CH35" s="596"/>
      <c r="CI35" s="596"/>
      <c r="CJ35" s="596"/>
      <c r="CK35" s="596"/>
      <c r="CL35" s="596"/>
      <c r="CM35" s="596"/>
      <c r="CN35" s="179"/>
      <c r="CO35" s="595" t="str">
        <f t="shared" ref="CO35:CO43" si="3">IF(CQ35="","",CO34+1)</f>
        <v/>
      </c>
      <c r="CP35" s="595"/>
      <c r="CQ35" s="596" t="str">
        <f>IF('各会計、関係団体の財政状況及び健全化判断比率'!BS8="","",'各会計、関係団体の財政状況及び健全化判断比率'!BS8)</f>
        <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6"/>
    </row>
    <row r="36" spans="1:113" ht="32.25" customHeight="1" x14ac:dyDescent="0.15">
      <c r="A36" s="179"/>
      <c r="B36" s="203"/>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79"/>
      <c r="U36" s="595">
        <f t="shared" ref="U36:U43" si="4">IF(W36="","",U35+1)</f>
        <v>5</v>
      </c>
      <c r="V36" s="595"/>
      <c r="W36" s="596" t="str">
        <f>IF('各会計、関係団体の財政状況及び健全化判断比率'!B30="","",'各会計、関係団体の財政状況及び健全化判断比率'!B30)</f>
        <v>後期高齢者医療特別会計</v>
      </c>
      <c r="X36" s="596"/>
      <c r="Y36" s="596"/>
      <c r="Z36" s="596"/>
      <c r="AA36" s="596"/>
      <c r="AB36" s="596"/>
      <c r="AC36" s="596"/>
      <c r="AD36" s="596"/>
      <c r="AE36" s="596"/>
      <c r="AF36" s="596"/>
      <c r="AG36" s="596"/>
      <c r="AH36" s="596"/>
      <c r="AI36" s="596"/>
      <c r="AJ36" s="596"/>
      <c r="AK36" s="596"/>
      <c r="AL36" s="179"/>
      <c r="AM36" s="595" t="str">
        <f t="shared" si="0"/>
        <v/>
      </c>
      <c r="AN36" s="595"/>
      <c r="AO36" s="596"/>
      <c r="AP36" s="596"/>
      <c r="AQ36" s="596"/>
      <c r="AR36" s="596"/>
      <c r="AS36" s="596"/>
      <c r="AT36" s="596"/>
      <c r="AU36" s="596"/>
      <c r="AV36" s="596"/>
      <c r="AW36" s="596"/>
      <c r="AX36" s="596"/>
      <c r="AY36" s="596"/>
      <c r="AZ36" s="596"/>
      <c r="BA36" s="596"/>
      <c r="BB36" s="596"/>
      <c r="BC36" s="596"/>
      <c r="BD36" s="179"/>
      <c r="BE36" s="595" t="str">
        <f t="shared" si="1"/>
        <v/>
      </c>
      <c r="BF36" s="595"/>
      <c r="BG36" s="596"/>
      <c r="BH36" s="596"/>
      <c r="BI36" s="596"/>
      <c r="BJ36" s="596"/>
      <c r="BK36" s="596"/>
      <c r="BL36" s="596"/>
      <c r="BM36" s="596"/>
      <c r="BN36" s="596"/>
      <c r="BO36" s="596"/>
      <c r="BP36" s="596"/>
      <c r="BQ36" s="596"/>
      <c r="BR36" s="596"/>
      <c r="BS36" s="596"/>
      <c r="BT36" s="596"/>
      <c r="BU36" s="596"/>
      <c r="BV36" s="179"/>
      <c r="BW36" s="595">
        <f t="shared" si="2"/>
        <v>11</v>
      </c>
      <c r="BX36" s="595"/>
      <c r="BY36" s="596" t="str">
        <f>IF('各会計、関係団体の財政状況及び健全化判断比率'!B70="","",'各会計、関係団体の財政状況及び健全化判断比率'!B70)</f>
        <v>静岡地方税滞納整理機構</v>
      </c>
      <c r="BZ36" s="596"/>
      <c r="CA36" s="596"/>
      <c r="CB36" s="596"/>
      <c r="CC36" s="596"/>
      <c r="CD36" s="596"/>
      <c r="CE36" s="596"/>
      <c r="CF36" s="596"/>
      <c r="CG36" s="596"/>
      <c r="CH36" s="596"/>
      <c r="CI36" s="596"/>
      <c r="CJ36" s="596"/>
      <c r="CK36" s="596"/>
      <c r="CL36" s="596"/>
      <c r="CM36" s="596"/>
      <c r="CN36" s="179"/>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6"/>
    </row>
    <row r="37" spans="1:113" ht="32.25" customHeight="1" x14ac:dyDescent="0.15">
      <c r="A37" s="179"/>
      <c r="B37" s="203"/>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79"/>
      <c r="U37" s="595">
        <f t="shared" si="4"/>
        <v>6</v>
      </c>
      <c r="V37" s="595"/>
      <c r="W37" s="596" t="str">
        <f>IF('各会計、関係団体の財政状況及び健全化判断比率'!B31="","",'各会計、関係団体の財政状況及び健全化判断比率'!B31)</f>
        <v>駐車場事業特別会計</v>
      </c>
      <c r="X37" s="596"/>
      <c r="Y37" s="596"/>
      <c r="Z37" s="596"/>
      <c r="AA37" s="596"/>
      <c r="AB37" s="596"/>
      <c r="AC37" s="596"/>
      <c r="AD37" s="596"/>
      <c r="AE37" s="596"/>
      <c r="AF37" s="596"/>
      <c r="AG37" s="596"/>
      <c r="AH37" s="596"/>
      <c r="AI37" s="596"/>
      <c r="AJ37" s="596"/>
      <c r="AK37" s="596"/>
      <c r="AL37" s="179"/>
      <c r="AM37" s="595" t="str">
        <f t="shared" si="0"/>
        <v/>
      </c>
      <c r="AN37" s="595"/>
      <c r="AO37" s="596"/>
      <c r="AP37" s="596"/>
      <c r="AQ37" s="596"/>
      <c r="AR37" s="596"/>
      <c r="AS37" s="596"/>
      <c r="AT37" s="596"/>
      <c r="AU37" s="596"/>
      <c r="AV37" s="596"/>
      <c r="AW37" s="596"/>
      <c r="AX37" s="596"/>
      <c r="AY37" s="596"/>
      <c r="AZ37" s="596"/>
      <c r="BA37" s="596"/>
      <c r="BB37" s="596"/>
      <c r="BC37" s="596"/>
      <c r="BD37" s="179"/>
      <c r="BE37" s="595" t="str">
        <f t="shared" si="1"/>
        <v/>
      </c>
      <c r="BF37" s="595"/>
      <c r="BG37" s="596"/>
      <c r="BH37" s="596"/>
      <c r="BI37" s="596"/>
      <c r="BJ37" s="596"/>
      <c r="BK37" s="596"/>
      <c r="BL37" s="596"/>
      <c r="BM37" s="596"/>
      <c r="BN37" s="596"/>
      <c r="BO37" s="596"/>
      <c r="BP37" s="596"/>
      <c r="BQ37" s="596"/>
      <c r="BR37" s="596"/>
      <c r="BS37" s="596"/>
      <c r="BT37" s="596"/>
      <c r="BU37" s="596"/>
      <c r="BV37" s="179"/>
      <c r="BW37" s="595">
        <f t="shared" si="2"/>
        <v>12</v>
      </c>
      <c r="BX37" s="595"/>
      <c r="BY37" s="596" t="str">
        <f>IF('各会計、関係団体の財政状況及び健全化判断比率'!B71="","",'各会計、関係団体の財政状況及び健全化判断比率'!B71)</f>
        <v>富士山南東消防組合</v>
      </c>
      <c r="BZ37" s="596"/>
      <c r="CA37" s="596"/>
      <c r="CB37" s="596"/>
      <c r="CC37" s="596"/>
      <c r="CD37" s="596"/>
      <c r="CE37" s="596"/>
      <c r="CF37" s="596"/>
      <c r="CG37" s="596"/>
      <c r="CH37" s="596"/>
      <c r="CI37" s="596"/>
      <c r="CJ37" s="596"/>
      <c r="CK37" s="596"/>
      <c r="CL37" s="596"/>
      <c r="CM37" s="596"/>
      <c r="CN37" s="179"/>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6"/>
    </row>
    <row r="38" spans="1:113" ht="32.25" customHeight="1" x14ac:dyDescent="0.15">
      <c r="A38" s="179"/>
      <c r="B38" s="203"/>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9"/>
      <c r="U38" s="595" t="str">
        <f t="shared" si="4"/>
        <v/>
      </c>
      <c r="V38" s="595"/>
      <c r="W38" s="596"/>
      <c r="X38" s="596"/>
      <c r="Y38" s="596"/>
      <c r="Z38" s="596"/>
      <c r="AA38" s="596"/>
      <c r="AB38" s="596"/>
      <c r="AC38" s="596"/>
      <c r="AD38" s="596"/>
      <c r="AE38" s="596"/>
      <c r="AF38" s="596"/>
      <c r="AG38" s="596"/>
      <c r="AH38" s="596"/>
      <c r="AI38" s="596"/>
      <c r="AJ38" s="596"/>
      <c r="AK38" s="596"/>
      <c r="AL38" s="179"/>
      <c r="AM38" s="595" t="str">
        <f t="shared" si="0"/>
        <v/>
      </c>
      <c r="AN38" s="595"/>
      <c r="AO38" s="596"/>
      <c r="AP38" s="596"/>
      <c r="AQ38" s="596"/>
      <c r="AR38" s="596"/>
      <c r="AS38" s="596"/>
      <c r="AT38" s="596"/>
      <c r="AU38" s="596"/>
      <c r="AV38" s="596"/>
      <c r="AW38" s="596"/>
      <c r="AX38" s="596"/>
      <c r="AY38" s="596"/>
      <c r="AZ38" s="596"/>
      <c r="BA38" s="596"/>
      <c r="BB38" s="596"/>
      <c r="BC38" s="596"/>
      <c r="BD38" s="179"/>
      <c r="BE38" s="595" t="str">
        <f t="shared" si="1"/>
        <v/>
      </c>
      <c r="BF38" s="595"/>
      <c r="BG38" s="596"/>
      <c r="BH38" s="596"/>
      <c r="BI38" s="596"/>
      <c r="BJ38" s="596"/>
      <c r="BK38" s="596"/>
      <c r="BL38" s="596"/>
      <c r="BM38" s="596"/>
      <c r="BN38" s="596"/>
      <c r="BO38" s="596"/>
      <c r="BP38" s="596"/>
      <c r="BQ38" s="596"/>
      <c r="BR38" s="596"/>
      <c r="BS38" s="596"/>
      <c r="BT38" s="596"/>
      <c r="BU38" s="596"/>
      <c r="BV38" s="179"/>
      <c r="BW38" s="595">
        <f t="shared" si="2"/>
        <v>13</v>
      </c>
      <c r="BX38" s="595"/>
      <c r="BY38" s="596" t="str">
        <f>IF('各会計、関係団体の財政状況及び健全化判断比率'!B72="","",'各会計、関係団体の財政状況及び健全化判断比率'!B72)</f>
        <v>箱根山御山組合</v>
      </c>
      <c r="BZ38" s="596"/>
      <c r="CA38" s="596"/>
      <c r="CB38" s="596"/>
      <c r="CC38" s="596"/>
      <c r="CD38" s="596"/>
      <c r="CE38" s="596"/>
      <c r="CF38" s="596"/>
      <c r="CG38" s="596"/>
      <c r="CH38" s="596"/>
      <c r="CI38" s="596"/>
      <c r="CJ38" s="596"/>
      <c r="CK38" s="596"/>
      <c r="CL38" s="596"/>
      <c r="CM38" s="596"/>
      <c r="CN38" s="179"/>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6"/>
    </row>
    <row r="39" spans="1:113" ht="32.25" customHeight="1" x14ac:dyDescent="0.15">
      <c r="A39" s="179"/>
      <c r="B39" s="203"/>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9"/>
      <c r="U39" s="595" t="str">
        <f t="shared" si="4"/>
        <v/>
      </c>
      <c r="V39" s="595"/>
      <c r="W39" s="596"/>
      <c r="X39" s="596"/>
      <c r="Y39" s="596"/>
      <c r="Z39" s="596"/>
      <c r="AA39" s="596"/>
      <c r="AB39" s="596"/>
      <c r="AC39" s="596"/>
      <c r="AD39" s="596"/>
      <c r="AE39" s="596"/>
      <c r="AF39" s="596"/>
      <c r="AG39" s="596"/>
      <c r="AH39" s="596"/>
      <c r="AI39" s="596"/>
      <c r="AJ39" s="596"/>
      <c r="AK39" s="596"/>
      <c r="AL39" s="179"/>
      <c r="AM39" s="595" t="str">
        <f t="shared" si="0"/>
        <v/>
      </c>
      <c r="AN39" s="595"/>
      <c r="AO39" s="596"/>
      <c r="AP39" s="596"/>
      <c r="AQ39" s="596"/>
      <c r="AR39" s="596"/>
      <c r="AS39" s="596"/>
      <c r="AT39" s="596"/>
      <c r="AU39" s="596"/>
      <c r="AV39" s="596"/>
      <c r="AW39" s="596"/>
      <c r="AX39" s="596"/>
      <c r="AY39" s="596"/>
      <c r="AZ39" s="596"/>
      <c r="BA39" s="596"/>
      <c r="BB39" s="596"/>
      <c r="BC39" s="596"/>
      <c r="BD39" s="179"/>
      <c r="BE39" s="595" t="str">
        <f t="shared" si="1"/>
        <v/>
      </c>
      <c r="BF39" s="595"/>
      <c r="BG39" s="596"/>
      <c r="BH39" s="596"/>
      <c r="BI39" s="596"/>
      <c r="BJ39" s="596"/>
      <c r="BK39" s="596"/>
      <c r="BL39" s="596"/>
      <c r="BM39" s="596"/>
      <c r="BN39" s="596"/>
      <c r="BO39" s="596"/>
      <c r="BP39" s="596"/>
      <c r="BQ39" s="596"/>
      <c r="BR39" s="596"/>
      <c r="BS39" s="596"/>
      <c r="BT39" s="596"/>
      <c r="BU39" s="596"/>
      <c r="BV39" s="179"/>
      <c r="BW39" s="595">
        <f t="shared" si="2"/>
        <v>14</v>
      </c>
      <c r="BX39" s="595"/>
      <c r="BY39" s="596" t="str">
        <f>IF('各会計、関係団体の財政状況及び健全化判断比率'!B73="","",'各会計、関係団体の財政状況及び健全化判断比率'!B73)</f>
        <v>三島市五ヶ市町箱根山組合</v>
      </c>
      <c r="BZ39" s="596"/>
      <c r="CA39" s="596"/>
      <c r="CB39" s="596"/>
      <c r="CC39" s="596"/>
      <c r="CD39" s="596"/>
      <c r="CE39" s="596"/>
      <c r="CF39" s="596"/>
      <c r="CG39" s="596"/>
      <c r="CH39" s="596"/>
      <c r="CI39" s="596"/>
      <c r="CJ39" s="596"/>
      <c r="CK39" s="596"/>
      <c r="CL39" s="596"/>
      <c r="CM39" s="596"/>
      <c r="CN39" s="179"/>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6"/>
    </row>
    <row r="40" spans="1:113" ht="32.25" customHeight="1" x14ac:dyDescent="0.15">
      <c r="A40" s="179"/>
      <c r="B40" s="203"/>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9"/>
      <c r="U40" s="595" t="str">
        <f t="shared" si="4"/>
        <v/>
      </c>
      <c r="V40" s="595"/>
      <c r="W40" s="596"/>
      <c r="X40" s="596"/>
      <c r="Y40" s="596"/>
      <c r="Z40" s="596"/>
      <c r="AA40" s="596"/>
      <c r="AB40" s="596"/>
      <c r="AC40" s="596"/>
      <c r="AD40" s="596"/>
      <c r="AE40" s="596"/>
      <c r="AF40" s="596"/>
      <c r="AG40" s="596"/>
      <c r="AH40" s="596"/>
      <c r="AI40" s="596"/>
      <c r="AJ40" s="596"/>
      <c r="AK40" s="596"/>
      <c r="AL40" s="179"/>
      <c r="AM40" s="595" t="str">
        <f t="shared" si="0"/>
        <v/>
      </c>
      <c r="AN40" s="595"/>
      <c r="AO40" s="596"/>
      <c r="AP40" s="596"/>
      <c r="AQ40" s="596"/>
      <c r="AR40" s="596"/>
      <c r="AS40" s="596"/>
      <c r="AT40" s="596"/>
      <c r="AU40" s="596"/>
      <c r="AV40" s="596"/>
      <c r="AW40" s="596"/>
      <c r="AX40" s="596"/>
      <c r="AY40" s="596"/>
      <c r="AZ40" s="596"/>
      <c r="BA40" s="596"/>
      <c r="BB40" s="596"/>
      <c r="BC40" s="596"/>
      <c r="BD40" s="179"/>
      <c r="BE40" s="595" t="str">
        <f t="shared" si="1"/>
        <v/>
      </c>
      <c r="BF40" s="595"/>
      <c r="BG40" s="596"/>
      <c r="BH40" s="596"/>
      <c r="BI40" s="596"/>
      <c r="BJ40" s="596"/>
      <c r="BK40" s="596"/>
      <c r="BL40" s="596"/>
      <c r="BM40" s="596"/>
      <c r="BN40" s="596"/>
      <c r="BO40" s="596"/>
      <c r="BP40" s="596"/>
      <c r="BQ40" s="596"/>
      <c r="BR40" s="596"/>
      <c r="BS40" s="596"/>
      <c r="BT40" s="596"/>
      <c r="BU40" s="596"/>
      <c r="BV40" s="179"/>
      <c r="BW40" s="595">
        <f t="shared" si="2"/>
        <v>15</v>
      </c>
      <c r="BX40" s="595"/>
      <c r="BY40" s="596" t="str">
        <f>IF('各会計、関係団体の財政状況及び健全化判断比率'!B74="","",'各会計、関係団体の財政状況及び健全化判断比率'!B74)</f>
        <v>三島市三ケ市町箱根山林組合</v>
      </c>
      <c r="BZ40" s="596"/>
      <c r="CA40" s="596"/>
      <c r="CB40" s="596"/>
      <c r="CC40" s="596"/>
      <c r="CD40" s="596"/>
      <c r="CE40" s="596"/>
      <c r="CF40" s="596"/>
      <c r="CG40" s="596"/>
      <c r="CH40" s="596"/>
      <c r="CI40" s="596"/>
      <c r="CJ40" s="596"/>
      <c r="CK40" s="596"/>
      <c r="CL40" s="596"/>
      <c r="CM40" s="596"/>
      <c r="CN40" s="179"/>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6"/>
    </row>
    <row r="41" spans="1:113" ht="32.25" customHeight="1" x14ac:dyDescent="0.15">
      <c r="A41" s="179"/>
      <c r="B41" s="203"/>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9"/>
      <c r="U41" s="595" t="str">
        <f t="shared" si="4"/>
        <v/>
      </c>
      <c r="V41" s="595"/>
      <c r="W41" s="596"/>
      <c r="X41" s="596"/>
      <c r="Y41" s="596"/>
      <c r="Z41" s="596"/>
      <c r="AA41" s="596"/>
      <c r="AB41" s="596"/>
      <c r="AC41" s="596"/>
      <c r="AD41" s="596"/>
      <c r="AE41" s="596"/>
      <c r="AF41" s="596"/>
      <c r="AG41" s="596"/>
      <c r="AH41" s="596"/>
      <c r="AI41" s="596"/>
      <c r="AJ41" s="596"/>
      <c r="AK41" s="596"/>
      <c r="AL41" s="179"/>
      <c r="AM41" s="595" t="str">
        <f t="shared" si="0"/>
        <v/>
      </c>
      <c r="AN41" s="595"/>
      <c r="AO41" s="596"/>
      <c r="AP41" s="596"/>
      <c r="AQ41" s="596"/>
      <c r="AR41" s="596"/>
      <c r="AS41" s="596"/>
      <c r="AT41" s="596"/>
      <c r="AU41" s="596"/>
      <c r="AV41" s="596"/>
      <c r="AW41" s="596"/>
      <c r="AX41" s="596"/>
      <c r="AY41" s="596"/>
      <c r="AZ41" s="596"/>
      <c r="BA41" s="596"/>
      <c r="BB41" s="596"/>
      <c r="BC41" s="596"/>
      <c r="BD41" s="179"/>
      <c r="BE41" s="595" t="str">
        <f t="shared" si="1"/>
        <v/>
      </c>
      <c r="BF41" s="595"/>
      <c r="BG41" s="596"/>
      <c r="BH41" s="596"/>
      <c r="BI41" s="596"/>
      <c r="BJ41" s="596"/>
      <c r="BK41" s="596"/>
      <c r="BL41" s="596"/>
      <c r="BM41" s="596"/>
      <c r="BN41" s="596"/>
      <c r="BO41" s="596"/>
      <c r="BP41" s="596"/>
      <c r="BQ41" s="596"/>
      <c r="BR41" s="596"/>
      <c r="BS41" s="596"/>
      <c r="BT41" s="596"/>
      <c r="BU41" s="596"/>
      <c r="BV41" s="179"/>
      <c r="BW41" s="595">
        <f t="shared" si="2"/>
        <v>16</v>
      </c>
      <c r="BX41" s="595"/>
      <c r="BY41" s="596" t="str">
        <f>IF('各会計、関係団体の財政状況及び健全化判断比率'!B75="","",'各会計、関係団体の財政状況及び健全化判断比率'!B75)</f>
        <v>箱根山禁伐林組合</v>
      </c>
      <c r="BZ41" s="596"/>
      <c r="CA41" s="596"/>
      <c r="CB41" s="596"/>
      <c r="CC41" s="596"/>
      <c r="CD41" s="596"/>
      <c r="CE41" s="596"/>
      <c r="CF41" s="596"/>
      <c r="CG41" s="596"/>
      <c r="CH41" s="596"/>
      <c r="CI41" s="596"/>
      <c r="CJ41" s="596"/>
      <c r="CK41" s="596"/>
      <c r="CL41" s="596"/>
      <c r="CM41" s="596"/>
      <c r="CN41" s="179"/>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6"/>
    </row>
    <row r="42" spans="1:113" ht="32.25" customHeight="1" x14ac:dyDescent="0.15">
      <c r="B42" s="203"/>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9"/>
      <c r="U42" s="595" t="str">
        <f t="shared" si="4"/>
        <v/>
      </c>
      <c r="V42" s="595"/>
      <c r="W42" s="596"/>
      <c r="X42" s="596"/>
      <c r="Y42" s="596"/>
      <c r="Z42" s="596"/>
      <c r="AA42" s="596"/>
      <c r="AB42" s="596"/>
      <c r="AC42" s="596"/>
      <c r="AD42" s="596"/>
      <c r="AE42" s="596"/>
      <c r="AF42" s="596"/>
      <c r="AG42" s="596"/>
      <c r="AH42" s="596"/>
      <c r="AI42" s="596"/>
      <c r="AJ42" s="596"/>
      <c r="AK42" s="596"/>
      <c r="AL42" s="179"/>
      <c r="AM42" s="595" t="str">
        <f t="shared" si="0"/>
        <v/>
      </c>
      <c r="AN42" s="595"/>
      <c r="AO42" s="596"/>
      <c r="AP42" s="596"/>
      <c r="AQ42" s="596"/>
      <c r="AR42" s="596"/>
      <c r="AS42" s="596"/>
      <c r="AT42" s="596"/>
      <c r="AU42" s="596"/>
      <c r="AV42" s="596"/>
      <c r="AW42" s="596"/>
      <c r="AX42" s="596"/>
      <c r="AY42" s="596"/>
      <c r="AZ42" s="596"/>
      <c r="BA42" s="596"/>
      <c r="BB42" s="596"/>
      <c r="BC42" s="596"/>
      <c r="BD42" s="179"/>
      <c r="BE42" s="595" t="str">
        <f t="shared" si="1"/>
        <v/>
      </c>
      <c r="BF42" s="595"/>
      <c r="BG42" s="596"/>
      <c r="BH42" s="596"/>
      <c r="BI42" s="596"/>
      <c r="BJ42" s="596"/>
      <c r="BK42" s="596"/>
      <c r="BL42" s="596"/>
      <c r="BM42" s="596"/>
      <c r="BN42" s="596"/>
      <c r="BO42" s="596"/>
      <c r="BP42" s="596"/>
      <c r="BQ42" s="596"/>
      <c r="BR42" s="596"/>
      <c r="BS42" s="596"/>
      <c r="BT42" s="596"/>
      <c r="BU42" s="596"/>
      <c r="BV42" s="179"/>
      <c r="BW42" s="595">
        <f t="shared" si="2"/>
        <v>17</v>
      </c>
      <c r="BX42" s="595"/>
      <c r="BY42" s="596" t="str">
        <f>IF('各会計、関係団体の財政状況及び健全化判断比率'!B76="","",'各会計、関係団体の財政状況及び健全化判断比率'!B76)</f>
        <v>箱根山殖産林組合</v>
      </c>
      <c r="BZ42" s="596"/>
      <c r="CA42" s="596"/>
      <c r="CB42" s="596"/>
      <c r="CC42" s="596"/>
      <c r="CD42" s="596"/>
      <c r="CE42" s="596"/>
      <c r="CF42" s="596"/>
      <c r="CG42" s="596"/>
      <c r="CH42" s="596"/>
      <c r="CI42" s="596"/>
      <c r="CJ42" s="596"/>
      <c r="CK42" s="596"/>
      <c r="CL42" s="596"/>
      <c r="CM42" s="596"/>
      <c r="CN42" s="179"/>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6"/>
    </row>
    <row r="43" spans="1:113" ht="32.25" customHeight="1" x14ac:dyDescent="0.15">
      <c r="B43" s="203"/>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9"/>
      <c r="U43" s="595" t="str">
        <f t="shared" si="4"/>
        <v/>
      </c>
      <c r="V43" s="595"/>
      <c r="W43" s="596"/>
      <c r="X43" s="596"/>
      <c r="Y43" s="596"/>
      <c r="Z43" s="596"/>
      <c r="AA43" s="596"/>
      <c r="AB43" s="596"/>
      <c r="AC43" s="596"/>
      <c r="AD43" s="596"/>
      <c r="AE43" s="596"/>
      <c r="AF43" s="596"/>
      <c r="AG43" s="596"/>
      <c r="AH43" s="596"/>
      <c r="AI43" s="596"/>
      <c r="AJ43" s="596"/>
      <c r="AK43" s="596"/>
      <c r="AL43" s="179"/>
      <c r="AM43" s="595" t="str">
        <f t="shared" si="0"/>
        <v/>
      </c>
      <c r="AN43" s="595"/>
      <c r="AO43" s="596"/>
      <c r="AP43" s="596"/>
      <c r="AQ43" s="596"/>
      <c r="AR43" s="596"/>
      <c r="AS43" s="596"/>
      <c r="AT43" s="596"/>
      <c r="AU43" s="596"/>
      <c r="AV43" s="596"/>
      <c r="AW43" s="596"/>
      <c r="AX43" s="596"/>
      <c r="AY43" s="596"/>
      <c r="AZ43" s="596"/>
      <c r="BA43" s="596"/>
      <c r="BB43" s="596"/>
      <c r="BC43" s="596"/>
      <c r="BD43" s="179"/>
      <c r="BE43" s="595" t="str">
        <f t="shared" si="1"/>
        <v/>
      </c>
      <c r="BF43" s="595"/>
      <c r="BG43" s="596"/>
      <c r="BH43" s="596"/>
      <c r="BI43" s="596"/>
      <c r="BJ43" s="596"/>
      <c r="BK43" s="596"/>
      <c r="BL43" s="596"/>
      <c r="BM43" s="596"/>
      <c r="BN43" s="596"/>
      <c r="BO43" s="596"/>
      <c r="BP43" s="596"/>
      <c r="BQ43" s="596"/>
      <c r="BR43" s="596"/>
      <c r="BS43" s="596"/>
      <c r="BT43" s="596"/>
      <c r="BU43" s="596"/>
      <c r="BV43" s="179"/>
      <c r="BW43" s="595">
        <f t="shared" si="2"/>
        <v>18</v>
      </c>
      <c r="BX43" s="595"/>
      <c r="BY43" s="596" t="str">
        <f>IF('各会計、関係団体の財政状況及び健全化判断比率'!B77="","",'各会計、関係団体の財政状況及び健全化判断比率'!B77)</f>
        <v>静岡県後期高齢者医療広域連合（事業会計分）</v>
      </c>
      <c r="BZ43" s="596"/>
      <c r="CA43" s="596"/>
      <c r="CB43" s="596"/>
      <c r="CC43" s="596"/>
      <c r="CD43" s="596"/>
      <c r="CE43" s="596"/>
      <c r="CF43" s="596"/>
      <c r="CG43" s="596"/>
      <c r="CH43" s="596"/>
      <c r="CI43" s="596"/>
      <c r="CJ43" s="596"/>
      <c r="CK43" s="596"/>
      <c r="CL43" s="596"/>
      <c r="CM43" s="596"/>
      <c r="CN43" s="179"/>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193</v>
      </c>
      <c r="E46" s="598" t="s">
        <v>194</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15">
      <c r="E47" s="598" t="s">
        <v>195</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15">
      <c r="E48" s="598" t="s">
        <v>196</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15">
      <c r="E49" s="599" t="s">
        <v>197</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15">
      <c r="E50" s="598" t="s">
        <v>198</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15">
      <c r="E51" s="598" t="s">
        <v>199</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15">
      <c r="E52" s="598" t="s">
        <v>200</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15">
      <c r="E53" s="598" t="s">
        <v>201</v>
      </c>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8"/>
      <c r="BN53" s="598"/>
      <c r="BO53" s="598"/>
      <c r="BP53" s="598"/>
      <c r="BQ53" s="598"/>
      <c r="BR53" s="598"/>
      <c r="BS53" s="598"/>
      <c r="BT53" s="598"/>
      <c r="BU53" s="598"/>
      <c r="BV53" s="598"/>
      <c r="BW53" s="598"/>
      <c r="BX53" s="598"/>
      <c r="BY53" s="598"/>
      <c r="BZ53" s="598"/>
      <c r="CA53" s="598"/>
      <c r="CB53" s="598"/>
      <c r="CC53" s="598"/>
      <c r="CD53" s="598"/>
      <c r="CE53" s="598"/>
      <c r="CF53" s="598"/>
      <c r="CG53" s="598"/>
      <c r="CH53" s="598"/>
      <c r="CI53" s="598"/>
      <c r="CJ53" s="598"/>
      <c r="CK53" s="598"/>
      <c r="CL53" s="598"/>
      <c r="CM53" s="598"/>
      <c r="CN53" s="598"/>
      <c r="CO53" s="598"/>
      <c r="CP53" s="598"/>
      <c r="CQ53" s="598"/>
      <c r="CR53" s="598"/>
      <c r="CS53" s="598"/>
      <c r="CT53" s="598"/>
      <c r="CU53" s="598"/>
      <c r="CV53" s="598"/>
      <c r="CW53" s="598"/>
      <c r="CX53" s="598"/>
      <c r="CY53" s="598"/>
      <c r="CZ53" s="598"/>
      <c r="DA53" s="598"/>
      <c r="DB53" s="598"/>
      <c r="DC53" s="598"/>
      <c r="DD53" s="598"/>
      <c r="DE53" s="598"/>
      <c r="DF53" s="598"/>
      <c r="DG53" s="598"/>
      <c r="DH53" s="598"/>
      <c r="DI53" s="598"/>
    </row>
    <row r="54" spans="5:113" x14ac:dyDescent="0.15"/>
    <row r="55" spans="5:113" x14ac:dyDescent="0.15"/>
    <row r="56" spans="5:113" x14ac:dyDescent="0.15"/>
  </sheetData>
  <sheetProtection algorithmName="SHA-512" hashValue="55uGw4BRRNaDeeqBVYloWAe/fVw94b1zaa3RS0afuTdRS68U8O3hK+9Q7zmo8TUmVyOvF+WSQwpP84wVM+SJcA==" saltValue="EKHytfs7JEGXjsnOkaa7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6.64</v>
      </c>
      <c r="G34" s="33">
        <v>7.52</v>
      </c>
      <c r="H34" s="33">
        <v>7.85</v>
      </c>
      <c r="I34" s="33">
        <v>8.1300000000000008</v>
      </c>
      <c r="J34" s="34">
        <v>8.16</v>
      </c>
      <c r="K34" s="22"/>
      <c r="L34" s="22"/>
      <c r="M34" s="22"/>
      <c r="N34" s="22"/>
      <c r="O34" s="22"/>
      <c r="P34" s="22"/>
    </row>
    <row r="35" spans="1:16" ht="39" customHeight="1" x14ac:dyDescent="0.15">
      <c r="A35" s="22"/>
      <c r="B35" s="35"/>
      <c r="C35" s="1145" t="s">
        <v>534</v>
      </c>
      <c r="D35" s="1146"/>
      <c r="E35" s="1147"/>
      <c r="F35" s="36">
        <v>1.25</v>
      </c>
      <c r="G35" s="37">
        <v>4.2699999999999996</v>
      </c>
      <c r="H35" s="37">
        <v>9.16</v>
      </c>
      <c r="I35" s="37">
        <v>10.19</v>
      </c>
      <c r="J35" s="38">
        <v>7.58</v>
      </c>
      <c r="K35" s="22"/>
      <c r="L35" s="22"/>
      <c r="M35" s="22"/>
      <c r="N35" s="22"/>
      <c r="O35" s="22"/>
      <c r="P35" s="22"/>
    </row>
    <row r="36" spans="1:16" ht="39" customHeight="1" x14ac:dyDescent="0.15">
      <c r="A36" s="22"/>
      <c r="B36" s="35"/>
      <c r="C36" s="1145" t="s">
        <v>535</v>
      </c>
      <c r="D36" s="1146"/>
      <c r="E36" s="1147"/>
      <c r="F36" s="36">
        <v>0.7</v>
      </c>
      <c r="G36" s="37">
        <v>0.18</v>
      </c>
      <c r="H36" s="37">
        <v>0.92</v>
      </c>
      <c r="I36" s="37">
        <v>1.4</v>
      </c>
      <c r="J36" s="38">
        <v>1.72</v>
      </c>
      <c r="K36" s="22"/>
      <c r="L36" s="22"/>
      <c r="M36" s="22"/>
      <c r="N36" s="22"/>
      <c r="O36" s="22"/>
      <c r="P36" s="22"/>
    </row>
    <row r="37" spans="1:16" ht="39" customHeight="1" x14ac:dyDescent="0.15">
      <c r="A37" s="22"/>
      <c r="B37" s="35"/>
      <c r="C37" s="1145" t="s">
        <v>536</v>
      </c>
      <c r="D37" s="1146"/>
      <c r="E37" s="1147"/>
      <c r="F37" s="36">
        <v>0.46</v>
      </c>
      <c r="G37" s="37">
        <v>0.64</v>
      </c>
      <c r="H37" s="37">
        <v>0.52</v>
      </c>
      <c r="I37" s="37">
        <v>0.13</v>
      </c>
      <c r="J37" s="38">
        <v>0.33</v>
      </c>
      <c r="K37" s="22"/>
      <c r="L37" s="22"/>
      <c r="M37" s="22"/>
      <c r="N37" s="22"/>
      <c r="O37" s="22"/>
      <c r="P37" s="22"/>
    </row>
    <row r="38" spans="1:16" ht="39" customHeight="1" x14ac:dyDescent="0.15">
      <c r="A38" s="22"/>
      <c r="B38" s="35"/>
      <c r="C38" s="1145" t="s">
        <v>537</v>
      </c>
      <c r="D38" s="1146"/>
      <c r="E38" s="1147"/>
      <c r="F38" s="36">
        <v>0.26</v>
      </c>
      <c r="G38" s="37">
        <v>0.16</v>
      </c>
      <c r="H38" s="37">
        <v>0.04</v>
      </c>
      <c r="I38" s="37">
        <v>0.71</v>
      </c>
      <c r="J38" s="38">
        <v>0.19</v>
      </c>
      <c r="K38" s="22"/>
      <c r="L38" s="22"/>
      <c r="M38" s="22"/>
      <c r="N38" s="22"/>
      <c r="O38" s="22"/>
      <c r="P38" s="22"/>
    </row>
    <row r="39" spans="1:16" ht="39" customHeight="1" x14ac:dyDescent="0.15">
      <c r="A39" s="22"/>
      <c r="B39" s="35"/>
      <c r="C39" s="1145" t="s">
        <v>538</v>
      </c>
      <c r="D39" s="1146"/>
      <c r="E39" s="1147"/>
      <c r="F39" s="36">
        <v>0.02</v>
      </c>
      <c r="G39" s="37">
        <v>0.02</v>
      </c>
      <c r="H39" s="37">
        <v>0.06</v>
      </c>
      <c r="I39" s="37">
        <v>0.08</v>
      </c>
      <c r="J39" s="38">
        <v>0.08</v>
      </c>
      <c r="K39" s="22"/>
      <c r="L39" s="22"/>
      <c r="M39" s="22"/>
      <c r="N39" s="22"/>
      <c r="O39" s="22"/>
      <c r="P39" s="22"/>
    </row>
    <row r="40" spans="1:16" ht="39" customHeight="1" x14ac:dyDescent="0.15">
      <c r="A40" s="22"/>
      <c r="B40" s="35"/>
      <c r="C40" s="1145" t="s">
        <v>539</v>
      </c>
      <c r="D40" s="1146"/>
      <c r="E40" s="1147"/>
      <c r="F40" s="36">
        <v>0.05</v>
      </c>
      <c r="G40" s="37">
        <v>0.05</v>
      </c>
      <c r="H40" s="37">
        <v>0.05</v>
      </c>
      <c r="I40" s="37">
        <v>0.04</v>
      </c>
      <c r="J40" s="38">
        <v>0.03</v>
      </c>
      <c r="K40" s="22"/>
      <c r="L40" s="22"/>
      <c r="M40" s="22"/>
      <c r="N40" s="22"/>
      <c r="O40" s="22"/>
      <c r="P40" s="22"/>
    </row>
    <row r="41" spans="1:16" ht="39" customHeight="1" x14ac:dyDescent="0.15">
      <c r="A41" s="22"/>
      <c r="B41" s="35"/>
      <c r="C41" s="1145" t="s">
        <v>540</v>
      </c>
      <c r="D41" s="1146"/>
      <c r="E41" s="1147"/>
      <c r="F41" s="36">
        <v>0.02</v>
      </c>
      <c r="G41" s="37">
        <v>0.01</v>
      </c>
      <c r="H41" s="37">
        <v>0.01</v>
      </c>
      <c r="I41" s="37">
        <v>0.06</v>
      </c>
      <c r="J41" s="38">
        <v>0.02</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FYpgVl378xwzDHD8SA/ZNYsGc0y5voTYUpC8LAAcikatRvnEhAqilrKtf9DQK06mdoAjF1USg3pah5bqZZrvg==" saltValue="2d/2Dbhxhfgxt+PwLH8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3467</v>
      </c>
      <c r="L45" s="60">
        <v>3496</v>
      </c>
      <c r="M45" s="60">
        <v>3629</v>
      </c>
      <c r="N45" s="60">
        <v>3726</v>
      </c>
      <c r="O45" s="61">
        <v>3736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700</v>
      </c>
      <c r="L48" s="64">
        <v>718</v>
      </c>
      <c r="M48" s="64">
        <v>692</v>
      </c>
      <c r="N48" s="64">
        <v>702</v>
      </c>
      <c r="O48" s="65">
        <v>733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10</v>
      </c>
      <c r="M49" s="64">
        <v>21</v>
      </c>
      <c r="N49" s="64">
        <v>24</v>
      </c>
      <c r="O49" s="65">
        <v>39</v>
      </c>
      <c r="P49" s="48"/>
      <c r="Q49" s="48"/>
      <c r="R49" s="48"/>
      <c r="S49" s="48"/>
      <c r="T49" s="48"/>
      <c r="U49" s="48"/>
    </row>
    <row r="50" spans="1:21" ht="30.75" customHeight="1" x14ac:dyDescent="0.15">
      <c r="A50" s="48"/>
      <c r="B50" s="1155"/>
      <c r="C50" s="1156"/>
      <c r="D50" s="62"/>
      <c r="E50" s="1161" t="s">
        <v>15</v>
      </c>
      <c r="F50" s="1161"/>
      <c r="G50" s="1161"/>
      <c r="H50" s="1161"/>
      <c r="I50" s="1161"/>
      <c r="J50" s="1162"/>
      <c r="K50" s="63">
        <v>28</v>
      </c>
      <c r="L50" s="64">
        <v>28</v>
      </c>
      <c r="M50" s="64">
        <v>40</v>
      </c>
      <c r="N50" s="64">
        <v>39</v>
      </c>
      <c r="O50" s="65">
        <v>32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1</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3128</v>
      </c>
      <c r="L52" s="64">
        <v>3140</v>
      </c>
      <c r="M52" s="64">
        <v>3094</v>
      </c>
      <c r="N52" s="64">
        <v>3111</v>
      </c>
      <c r="O52" s="65">
        <v>3226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1069</v>
      </c>
      <c r="L53" s="69">
        <v>1113</v>
      </c>
      <c r="M53" s="69">
        <v>1288</v>
      </c>
      <c r="N53" s="69">
        <v>1380</v>
      </c>
      <c r="O53" s="70">
        <v>1314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tZ9gGkiq570yCNpGTpqf9C22mOl5jzEs3YOM50eyCn77qlKhnjXFrdbWmit2e154xMwBb2vBuvkWdCCpyrDSw==" saltValue="+lPpyVpzN8oiCbK3Xnvx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52">
        <v>39507</v>
      </c>
      <c r="J41" s="353">
        <v>40186</v>
      </c>
      <c r="K41" s="353">
        <v>39909</v>
      </c>
      <c r="L41" s="353">
        <v>38566</v>
      </c>
      <c r="M41" s="354">
        <v>37397</v>
      </c>
    </row>
    <row r="42" spans="2:13" ht="27.75" customHeight="1" x14ac:dyDescent="0.15">
      <c r="B42" s="1186"/>
      <c r="C42" s="1187"/>
      <c r="D42" s="106"/>
      <c r="E42" s="1192" t="s">
        <v>32</v>
      </c>
      <c r="F42" s="1192"/>
      <c r="G42" s="1192"/>
      <c r="H42" s="1193"/>
      <c r="I42" s="355">
        <v>3413</v>
      </c>
      <c r="J42" s="356">
        <v>1710</v>
      </c>
      <c r="K42" s="356">
        <v>1592</v>
      </c>
      <c r="L42" s="356">
        <v>1183</v>
      </c>
      <c r="M42" s="357">
        <v>1183</v>
      </c>
    </row>
    <row r="43" spans="2:13" ht="27.75" customHeight="1" x14ac:dyDescent="0.15">
      <c r="B43" s="1186"/>
      <c r="C43" s="1187"/>
      <c r="D43" s="106"/>
      <c r="E43" s="1192" t="s">
        <v>33</v>
      </c>
      <c r="F43" s="1192"/>
      <c r="G43" s="1192"/>
      <c r="H43" s="1193"/>
      <c r="I43" s="355">
        <v>7861</v>
      </c>
      <c r="J43" s="356">
        <v>7387</v>
      </c>
      <c r="K43" s="356">
        <v>7264</v>
      </c>
      <c r="L43" s="356">
        <v>7067</v>
      </c>
      <c r="M43" s="357">
        <v>6933</v>
      </c>
    </row>
    <row r="44" spans="2:13" ht="27.75" customHeight="1" x14ac:dyDescent="0.15">
      <c r="B44" s="1186"/>
      <c r="C44" s="1187"/>
      <c r="D44" s="106"/>
      <c r="E44" s="1192" t="s">
        <v>34</v>
      </c>
      <c r="F44" s="1192"/>
      <c r="G44" s="1192"/>
      <c r="H44" s="1193"/>
      <c r="I44" s="355">
        <v>470</v>
      </c>
      <c r="J44" s="356">
        <v>473</v>
      </c>
      <c r="K44" s="356">
        <v>494</v>
      </c>
      <c r="L44" s="356">
        <v>669</v>
      </c>
      <c r="M44" s="357">
        <v>750</v>
      </c>
    </row>
    <row r="45" spans="2:13" ht="27.75" customHeight="1" x14ac:dyDescent="0.15">
      <c r="B45" s="1186"/>
      <c r="C45" s="1187"/>
      <c r="D45" s="106"/>
      <c r="E45" s="1192" t="s">
        <v>35</v>
      </c>
      <c r="F45" s="1192"/>
      <c r="G45" s="1192"/>
      <c r="H45" s="1193"/>
      <c r="I45" s="355">
        <v>4435</v>
      </c>
      <c r="J45" s="356">
        <v>4608</v>
      </c>
      <c r="K45" s="356">
        <v>4758</v>
      </c>
      <c r="L45" s="356">
        <v>4832</v>
      </c>
      <c r="M45" s="357">
        <v>5171</v>
      </c>
    </row>
    <row r="46" spans="2:13" ht="27.75" customHeight="1" x14ac:dyDescent="0.15">
      <c r="B46" s="1186"/>
      <c r="C46" s="1187"/>
      <c r="D46" s="107"/>
      <c r="E46" s="1192" t="s">
        <v>36</v>
      </c>
      <c r="F46" s="1192"/>
      <c r="G46" s="1192"/>
      <c r="H46" s="1193"/>
      <c r="I46" s="355" t="s">
        <v>488</v>
      </c>
      <c r="J46" s="356" t="s">
        <v>488</v>
      </c>
      <c r="K46" s="356" t="s">
        <v>488</v>
      </c>
      <c r="L46" s="356" t="s">
        <v>488</v>
      </c>
      <c r="M46" s="357" t="s">
        <v>488</v>
      </c>
    </row>
    <row r="47" spans="2:13" ht="27.75" customHeight="1" x14ac:dyDescent="0.15">
      <c r="B47" s="1186"/>
      <c r="C47" s="1187"/>
      <c r="D47" s="108"/>
      <c r="E47" s="1194" t="s">
        <v>37</v>
      </c>
      <c r="F47" s="1195"/>
      <c r="G47" s="1195"/>
      <c r="H47" s="1196"/>
      <c r="I47" s="355" t="s">
        <v>488</v>
      </c>
      <c r="J47" s="356" t="s">
        <v>488</v>
      </c>
      <c r="K47" s="356" t="s">
        <v>488</v>
      </c>
      <c r="L47" s="356" t="s">
        <v>488</v>
      </c>
      <c r="M47" s="357" t="s">
        <v>488</v>
      </c>
    </row>
    <row r="48" spans="2:13" ht="27.75" customHeight="1" x14ac:dyDescent="0.15">
      <c r="B48" s="1186"/>
      <c r="C48" s="1187"/>
      <c r="D48" s="106"/>
      <c r="E48" s="1192" t="s">
        <v>38</v>
      </c>
      <c r="F48" s="1192"/>
      <c r="G48" s="1192"/>
      <c r="H48" s="1193"/>
      <c r="I48" s="355" t="s">
        <v>488</v>
      </c>
      <c r="J48" s="356" t="s">
        <v>488</v>
      </c>
      <c r="K48" s="356" t="s">
        <v>488</v>
      </c>
      <c r="L48" s="356" t="s">
        <v>488</v>
      </c>
      <c r="M48" s="357" t="s">
        <v>488</v>
      </c>
    </row>
    <row r="49" spans="2:13" ht="27.75" customHeight="1" x14ac:dyDescent="0.15">
      <c r="B49" s="1188"/>
      <c r="C49" s="1189"/>
      <c r="D49" s="106"/>
      <c r="E49" s="1192" t="s">
        <v>39</v>
      </c>
      <c r="F49" s="1192"/>
      <c r="G49" s="1192"/>
      <c r="H49" s="1193"/>
      <c r="I49" s="355" t="s">
        <v>488</v>
      </c>
      <c r="J49" s="356" t="s">
        <v>488</v>
      </c>
      <c r="K49" s="356" t="s">
        <v>488</v>
      </c>
      <c r="L49" s="356" t="s">
        <v>488</v>
      </c>
      <c r="M49" s="357" t="s">
        <v>488</v>
      </c>
    </row>
    <row r="50" spans="2:13" ht="27.75" customHeight="1" x14ac:dyDescent="0.15">
      <c r="B50" s="1197" t="s">
        <v>40</v>
      </c>
      <c r="C50" s="1198"/>
      <c r="D50" s="109"/>
      <c r="E50" s="1192" t="s">
        <v>41</v>
      </c>
      <c r="F50" s="1192"/>
      <c r="G50" s="1192"/>
      <c r="H50" s="1193"/>
      <c r="I50" s="355">
        <v>4000</v>
      </c>
      <c r="J50" s="356">
        <v>3785</v>
      </c>
      <c r="K50" s="356">
        <v>4389</v>
      </c>
      <c r="L50" s="356">
        <v>4777</v>
      </c>
      <c r="M50" s="357">
        <v>5240</v>
      </c>
    </row>
    <row r="51" spans="2:13" ht="27.75" customHeight="1" x14ac:dyDescent="0.15">
      <c r="B51" s="1186"/>
      <c r="C51" s="1187"/>
      <c r="D51" s="106"/>
      <c r="E51" s="1192" t="s">
        <v>42</v>
      </c>
      <c r="F51" s="1192"/>
      <c r="G51" s="1192"/>
      <c r="H51" s="1193"/>
      <c r="I51" s="355">
        <v>18620</v>
      </c>
      <c r="J51" s="356">
        <v>15652</v>
      </c>
      <c r="K51" s="356">
        <v>14253</v>
      </c>
      <c r="L51" s="356">
        <v>14019</v>
      </c>
      <c r="M51" s="357">
        <v>13783</v>
      </c>
    </row>
    <row r="52" spans="2:13" ht="27.75" customHeight="1" x14ac:dyDescent="0.15">
      <c r="B52" s="1188"/>
      <c r="C52" s="1189"/>
      <c r="D52" s="106"/>
      <c r="E52" s="1192" t="s">
        <v>43</v>
      </c>
      <c r="F52" s="1192"/>
      <c r="G52" s="1192"/>
      <c r="H52" s="1193"/>
      <c r="I52" s="355">
        <v>29369</v>
      </c>
      <c r="J52" s="356">
        <v>29205</v>
      </c>
      <c r="K52" s="356">
        <v>29014</v>
      </c>
      <c r="L52" s="356">
        <v>28119</v>
      </c>
      <c r="M52" s="357">
        <v>27014</v>
      </c>
    </row>
    <row r="53" spans="2:13" ht="27.75" customHeight="1" thickBot="1" x14ac:dyDescent="0.2">
      <c r="B53" s="1199" t="s">
        <v>19</v>
      </c>
      <c r="C53" s="1200"/>
      <c r="D53" s="110"/>
      <c r="E53" s="1201" t="s">
        <v>44</v>
      </c>
      <c r="F53" s="1201"/>
      <c r="G53" s="1201"/>
      <c r="H53" s="1202"/>
      <c r="I53" s="358">
        <v>3697</v>
      </c>
      <c r="J53" s="359">
        <v>5722</v>
      </c>
      <c r="K53" s="359">
        <v>6361</v>
      </c>
      <c r="L53" s="359">
        <v>5402</v>
      </c>
      <c r="M53" s="360">
        <v>5398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yHoRQlJ0MWxfhmfN04YIAYEewhUKBBQYgAWWUUVc9h5FsY8kLCKVU+Mbf/1Sr/RibO2Gsyz+QRQdaTLzkWpaA==" saltValue="hdR08CXOsUjoa75+1Sdh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8" t="s">
        <v>46</v>
      </c>
      <c r="D55" s="1208"/>
      <c r="E55" s="1209"/>
      <c r="F55" s="122">
        <v>1683</v>
      </c>
      <c r="G55" s="122">
        <v>2083</v>
      </c>
      <c r="H55" s="123">
        <v>2188</v>
      </c>
    </row>
    <row r="56" spans="2:8" ht="52.5" customHeight="1" x14ac:dyDescent="0.15">
      <c r="B56" s="124"/>
      <c r="C56" s="1210" t="s">
        <v>47</v>
      </c>
      <c r="D56" s="1210"/>
      <c r="E56" s="1211"/>
      <c r="F56" s="125" t="s">
        <v>488</v>
      </c>
      <c r="G56" s="125" t="s">
        <v>488</v>
      </c>
      <c r="H56" s="126" t="s">
        <v>488</v>
      </c>
    </row>
    <row r="57" spans="2:8" ht="53.25" customHeight="1" x14ac:dyDescent="0.15">
      <c r="B57" s="124"/>
      <c r="C57" s="1212" t="s">
        <v>48</v>
      </c>
      <c r="D57" s="1212"/>
      <c r="E57" s="1213"/>
      <c r="F57" s="127">
        <v>1600</v>
      </c>
      <c r="G57" s="127">
        <v>1700</v>
      </c>
      <c r="H57" s="128">
        <v>2095</v>
      </c>
    </row>
    <row r="58" spans="2:8" ht="45.75" customHeight="1" x14ac:dyDescent="0.15">
      <c r="B58" s="129"/>
      <c r="C58" s="1203" t="s">
        <v>564</v>
      </c>
      <c r="D58" s="1204"/>
      <c r="E58" s="1205"/>
      <c r="F58" s="130">
        <v>1387</v>
      </c>
      <c r="G58" s="130">
        <v>1489</v>
      </c>
      <c r="H58" s="131">
        <v>1751</v>
      </c>
    </row>
    <row r="59" spans="2:8" ht="45.75" customHeight="1" x14ac:dyDescent="0.15">
      <c r="B59" s="129"/>
      <c r="C59" s="1203" t="s">
        <v>568</v>
      </c>
      <c r="D59" s="1204"/>
      <c r="E59" s="1205"/>
      <c r="F59" s="130">
        <v>2</v>
      </c>
      <c r="G59" s="130">
        <v>2</v>
      </c>
      <c r="H59" s="131">
        <v>145</v>
      </c>
    </row>
    <row r="60" spans="2:8" ht="45.75" customHeight="1" x14ac:dyDescent="0.15">
      <c r="B60" s="129"/>
      <c r="C60" s="1203" t="s">
        <v>565</v>
      </c>
      <c r="D60" s="1204"/>
      <c r="E60" s="1205"/>
      <c r="F60" s="130">
        <v>52</v>
      </c>
      <c r="G60" s="130">
        <v>51</v>
      </c>
      <c r="H60" s="131">
        <v>51</v>
      </c>
    </row>
    <row r="61" spans="2:8" ht="45.75" customHeight="1" x14ac:dyDescent="0.15">
      <c r="B61" s="129"/>
      <c r="C61" s="1203" t="s">
        <v>566</v>
      </c>
      <c r="D61" s="1204"/>
      <c r="E61" s="1205"/>
      <c r="F61" s="130">
        <v>50</v>
      </c>
      <c r="G61" s="130">
        <v>50</v>
      </c>
      <c r="H61" s="131">
        <v>50</v>
      </c>
    </row>
    <row r="62" spans="2:8" ht="45.75" customHeight="1" thickBot="1" x14ac:dyDescent="0.2">
      <c r="B62" s="132"/>
      <c r="C62" s="1203" t="s">
        <v>567</v>
      </c>
      <c r="D62" s="1204"/>
      <c r="E62" s="1205"/>
      <c r="F62" s="130">
        <v>21</v>
      </c>
      <c r="G62" s="130">
        <v>21</v>
      </c>
      <c r="H62" s="131">
        <v>21</v>
      </c>
    </row>
    <row r="63" spans="2:8" ht="52.5" customHeight="1" thickBot="1" x14ac:dyDescent="0.2">
      <c r="B63" s="133"/>
      <c r="C63" s="1206" t="s">
        <v>49</v>
      </c>
      <c r="D63" s="1206"/>
      <c r="E63" s="1207"/>
      <c r="F63" s="134">
        <v>3283</v>
      </c>
      <c r="G63" s="134">
        <v>3783</v>
      </c>
      <c r="H63" s="135">
        <v>4283</v>
      </c>
    </row>
    <row r="64" spans="2:8" x14ac:dyDescent="0.15"/>
  </sheetData>
  <sheetProtection algorithmName="SHA-512" hashValue="vjLhhWeeaMNfSKhSfq/yBHOHNKAf5edf+6WvpdiCfdfbf7CQvElFXq1ubn0xX/ShO20MZGe5OTo5P/iO2yL73w==" saltValue="vjJ3Jkq9K/4+mFpV8aJA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45968</v>
      </c>
      <c r="E3" s="154"/>
      <c r="F3" s="155">
        <v>42836</v>
      </c>
      <c r="G3" s="156"/>
      <c r="H3" s="157"/>
    </row>
    <row r="4" spans="1:8" x14ac:dyDescent="0.15">
      <c r="A4" s="158"/>
      <c r="B4" s="159"/>
      <c r="C4" s="160"/>
      <c r="D4" s="161">
        <v>22396</v>
      </c>
      <c r="E4" s="162"/>
      <c r="F4" s="163">
        <v>22936</v>
      </c>
      <c r="G4" s="164"/>
      <c r="H4" s="165"/>
    </row>
    <row r="5" spans="1:8" x14ac:dyDescent="0.15">
      <c r="A5" s="146" t="s">
        <v>520</v>
      </c>
      <c r="B5" s="151"/>
      <c r="C5" s="152"/>
      <c r="D5" s="153">
        <v>42653</v>
      </c>
      <c r="E5" s="154"/>
      <c r="F5" s="155">
        <v>44161</v>
      </c>
      <c r="G5" s="156"/>
      <c r="H5" s="157"/>
    </row>
    <row r="6" spans="1:8" x14ac:dyDescent="0.15">
      <c r="A6" s="158"/>
      <c r="B6" s="159"/>
      <c r="C6" s="160"/>
      <c r="D6" s="161">
        <v>19762</v>
      </c>
      <c r="E6" s="162"/>
      <c r="F6" s="163">
        <v>23644</v>
      </c>
      <c r="G6" s="164"/>
      <c r="H6" s="165"/>
    </row>
    <row r="7" spans="1:8" x14ac:dyDescent="0.15">
      <c r="A7" s="146" t="s">
        <v>521</v>
      </c>
      <c r="B7" s="151"/>
      <c r="C7" s="152"/>
      <c r="D7" s="153">
        <v>32544</v>
      </c>
      <c r="E7" s="154"/>
      <c r="F7" s="155">
        <v>43955</v>
      </c>
      <c r="G7" s="156"/>
      <c r="H7" s="157"/>
    </row>
    <row r="8" spans="1:8" x14ac:dyDescent="0.15">
      <c r="A8" s="158"/>
      <c r="B8" s="159"/>
      <c r="C8" s="160"/>
      <c r="D8" s="161">
        <v>15561</v>
      </c>
      <c r="E8" s="162"/>
      <c r="F8" s="163">
        <v>21318</v>
      </c>
      <c r="G8" s="164"/>
      <c r="H8" s="165"/>
    </row>
    <row r="9" spans="1:8" x14ac:dyDescent="0.15">
      <c r="A9" s="146" t="s">
        <v>522</v>
      </c>
      <c r="B9" s="151"/>
      <c r="C9" s="152"/>
      <c r="D9" s="153">
        <v>31186</v>
      </c>
      <c r="E9" s="154"/>
      <c r="F9" s="155">
        <v>41921</v>
      </c>
      <c r="G9" s="156"/>
      <c r="H9" s="157"/>
    </row>
    <row r="10" spans="1:8" x14ac:dyDescent="0.15">
      <c r="A10" s="158"/>
      <c r="B10" s="159"/>
      <c r="C10" s="160"/>
      <c r="D10" s="161">
        <v>13220</v>
      </c>
      <c r="E10" s="162"/>
      <c r="F10" s="163">
        <v>21655</v>
      </c>
      <c r="G10" s="164"/>
      <c r="H10" s="165"/>
    </row>
    <row r="11" spans="1:8" x14ac:dyDescent="0.15">
      <c r="A11" s="146" t="s">
        <v>523</v>
      </c>
      <c r="B11" s="151"/>
      <c r="C11" s="152"/>
      <c r="D11" s="153">
        <v>44310</v>
      </c>
      <c r="E11" s="154"/>
      <c r="F11" s="155">
        <v>44585</v>
      </c>
      <c r="G11" s="156"/>
      <c r="H11" s="157"/>
    </row>
    <row r="12" spans="1:8" x14ac:dyDescent="0.15">
      <c r="A12" s="158"/>
      <c r="B12" s="159"/>
      <c r="C12" s="166"/>
      <c r="D12" s="161">
        <v>15616</v>
      </c>
      <c r="E12" s="162"/>
      <c r="F12" s="163">
        <v>23077</v>
      </c>
      <c r="G12" s="164"/>
      <c r="H12" s="165"/>
    </row>
    <row r="13" spans="1:8" x14ac:dyDescent="0.15">
      <c r="A13" s="146"/>
      <c r="B13" s="151"/>
      <c r="C13" s="167"/>
      <c r="D13" s="168">
        <v>39332</v>
      </c>
      <c r="E13" s="169"/>
      <c r="F13" s="170">
        <v>43492</v>
      </c>
      <c r="G13" s="171"/>
      <c r="H13" s="157"/>
    </row>
    <row r="14" spans="1:8" x14ac:dyDescent="0.15">
      <c r="A14" s="158"/>
      <c r="B14" s="159"/>
      <c r="C14" s="160"/>
      <c r="D14" s="161">
        <v>17311</v>
      </c>
      <c r="E14" s="162"/>
      <c r="F14" s="163">
        <v>22526</v>
      </c>
      <c r="G14" s="164"/>
      <c r="H14" s="165"/>
    </row>
    <row r="17" spans="1:11" x14ac:dyDescent="0.15">
      <c r="A17" s="142" t="s">
        <v>51</v>
      </c>
    </row>
    <row r="18" spans="1:11" x14ac:dyDescent="0.15">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15">
      <c r="A19" s="172" t="s">
        <v>52</v>
      </c>
      <c r="B19" s="172">
        <f>ROUND(VALUE(SUBSTITUTE(実質収支比率等に係る経年分析!F$48,"▲","-")),2)</f>
        <v>1.31</v>
      </c>
      <c r="C19" s="172">
        <f>ROUND(VALUE(SUBSTITUTE(実質収支比率等に係る経年分析!G$48,"▲","-")),2)</f>
        <v>4.34</v>
      </c>
      <c r="D19" s="172">
        <f>ROUND(VALUE(SUBSTITUTE(実質収支比率等に係る経年分析!H$48,"▲","-")),2)</f>
        <v>9.2100000000000009</v>
      </c>
      <c r="E19" s="172">
        <f>ROUND(VALUE(SUBSTITUTE(実質収支比率等に係る経年分析!I$48,"▲","-")),2)</f>
        <v>10.23</v>
      </c>
      <c r="F19" s="172">
        <f>ROUND(VALUE(SUBSTITUTE(実質収支比率等に係る経年分析!J$48,"▲","-")),2)</f>
        <v>7.63</v>
      </c>
    </row>
    <row r="20" spans="1:11" x14ac:dyDescent="0.15">
      <c r="A20" s="172" t="s">
        <v>53</v>
      </c>
      <c r="B20" s="172">
        <f>ROUND(VALUE(SUBSTITUTE(実質収支比率等に係る経年分析!F$47,"▲","-")),2)</f>
        <v>6.61</v>
      </c>
      <c r="C20" s="172">
        <f>ROUND(VALUE(SUBSTITUTE(実質収支比率等に係る経年分析!G$47,"▲","-")),2)</f>
        <v>5.28</v>
      </c>
      <c r="D20" s="172">
        <f>ROUND(VALUE(SUBSTITUTE(実質収支比率等に係る経年分析!H$47,"▲","-")),2)</f>
        <v>7.34</v>
      </c>
      <c r="E20" s="172">
        <f>ROUND(VALUE(SUBSTITUTE(実質収支比率等に係る経年分析!I$47,"▲","-")),2)</f>
        <v>9.34</v>
      </c>
      <c r="F20" s="172">
        <f>ROUND(VALUE(SUBSTITUTE(実質収支比率等に係る経年分析!J$47,"▲","-")),2)</f>
        <v>9.59</v>
      </c>
    </row>
    <row r="21" spans="1:11" x14ac:dyDescent="0.15">
      <c r="A21" s="172" t="s">
        <v>54</v>
      </c>
      <c r="B21" s="172">
        <f>IF(ISNUMBER(VALUE(SUBSTITUTE(実質収支比率等に係る経年分析!F$49,"▲","-"))),ROUND(VALUE(SUBSTITUTE(実質収支比率等に係る経年分析!F$49,"▲","-")),2),NA())</f>
        <v>-3.75</v>
      </c>
      <c r="C21" s="172">
        <f>IF(ISNUMBER(VALUE(SUBSTITUTE(実質収支比率等に係る経年分析!G$49,"▲","-"))),ROUND(VALUE(SUBSTITUTE(実質収支比率等に係る経年分析!G$49,"▲","-")),2),NA())</f>
        <v>1.91</v>
      </c>
      <c r="D21" s="172">
        <f>IF(ISNUMBER(VALUE(SUBSTITUTE(実質収支比率等に係る経年分析!H$49,"▲","-"))),ROUND(VALUE(SUBSTITUTE(実質収支比率等に係る経年分析!H$49,"▲","-")),2),NA())</f>
        <v>7.41</v>
      </c>
      <c r="E21" s="172">
        <f>IF(ISNUMBER(VALUE(SUBSTITUTE(実質収支比率等に係る経年分析!I$49,"▲","-"))),ROUND(VALUE(SUBSTITUTE(実質収支比率等に係る経年分析!I$49,"▲","-")),2),NA())</f>
        <v>2.56</v>
      </c>
      <c r="F21" s="172">
        <f>IF(ISNUMBER(VALUE(SUBSTITUTE(実質収支比率等に係る経年分析!J$49,"▲","-"))),ROUND(VALUE(SUBSTITUTE(実質収支比率等に係る経年分析!J$49,"▲","-")),2),NA())</f>
        <v>-1.92</v>
      </c>
    </row>
    <row r="24" spans="1:11" x14ac:dyDescent="0.15">
      <c r="A24" s="142" t="s">
        <v>55</v>
      </c>
    </row>
    <row r="25" spans="1:11" x14ac:dyDescent="0.15">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15">
      <c r="A26" s="173"/>
      <c r="B26" s="173" t="s">
        <v>56</v>
      </c>
      <c r="C26" s="173" t="s">
        <v>57</v>
      </c>
      <c r="D26" s="173" t="s">
        <v>56</v>
      </c>
      <c r="E26" s="173" t="s">
        <v>57</v>
      </c>
      <c r="F26" s="173" t="s">
        <v>56</v>
      </c>
      <c r="G26" s="173" t="s">
        <v>57</v>
      </c>
      <c r="H26" s="173" t="s">
        <v>56</v>
      </c>
      <c r="I26" s="173" t="s">
        <v>57</v>
      </c>
      <c r="J26" s="173" t="s">
        <v>56</v>
      </c>
      <c r="K26" s="173" t="s">
        <v>57</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str">
        <f>IF(連結実質赤字比率に係る赤字・黒字の構成分析!C$41="",NA(),連結実質赤字比率に係る赤字・黒字の構成分析!C$41)</f>
        <v>後期高齢者医療特別会計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0.02</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0.01</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0.01</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0.06</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0.02</v>
      </c>
    </row>
    <row r="30" spans="1:11" x14ac:dyDescent="0.15">
      <c r="A30" s="173" t="str">
        <f>IF(連結実質赤字比率に係る赤字・黒字の構成分析!C$40="",NA(),連結実質赤字比率に係る赤字・黒字の構成分析!C$40)</f>
        <v>墓園事業特別会計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0.05</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0.05</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0.05</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0.04</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0.03</v>
      </c>
    </row>
    <row r="31" spans="1:11" x14ac:dyDescent="0.15">
      <c r="A31" s="173" t="str">
        <f>IF(連結実質赤字比率に係る赤字・黒字の構成分析!C$39="",NA(),連結実質赤字比率に係る赤字・黒字の構成分析!C$39)</f>
        <v>駐車場事業特別会計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0.02</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0.02</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0.06</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0.08</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0.08</v>
      </c>
    </row>
    <row r="32" spans="1:11" x14ac:dyDescent="0.15">
      <c r="A32" s="173" t="str">
        <f>IF(連結実質赤字比率に係る赤字・黒字の構成分析!C$38="",NA(),連結実質赤字比率に係る赤字・黒字の構成分析!C$38)</f>
        <v>下水道事業会計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0.26</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0.16</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0.04</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0.71</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0.19</v>
      </c>
    </row>
    <row r="33" spans="1:16" x14ac:dyDescent="0.15">
      <c r="A33" s="173" t="str">
        <f>IF(連結実質赤字比率に係る赤字・黒字の構成分析!C$37="",NA(),連結実質赤字比率に係る赤字・黒字の構成分析!C$37)</f>
        <v>国民健康保険特別会計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0.46</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0.64</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0.52</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0.13</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0.33</v>
      </c>
    </row>
    <row r="34" spans="1:16" x14ac:dyDescent="0.15">
      <c r="A34" s="173" t="str">
        <f>IF(連結実質赤字比率に係る赤字・黒字の構成分析!C$36="",NA(),連結実質赤字比率に係る赤字・黒字の構成分析!C$36)</f>
        <v>介護保険特別会計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0.7</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0.18</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0.92</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1.4</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1.72</v>
      </c>
    </row>
    <row r="35" spans="1:16" x14ac:dyDescent="0.15">
      <c r="A35" s="173" t="str">
        <f>IF(連結実質赤字比率に係る赤字・黒字の構成分析!C$35="",NA(),連結実質赤字比率に係る赤字・黒字の構成分析!C$35)</f>
        <v>一般会計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1.25</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4.2699999999999996</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9.16</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10.19</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7.58</v>
      </c>
    </row>
    <row r="36" spans="1:16" x14ac:dyDescent="0.15">
      <c r="A36" s="173" t="str">
        <f>IF(連結実質赤字比率に係る赤字・黒字の構成分析!C$34="",NA(),連結実質赤字比率に係る赤字・黒字の構成分析!C$34)</f>
        <v>水道事業会計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6.64</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7.52</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7.85</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8.1300000000000008</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8.16</v>
      </c>
    </row>
    <row r="39" spans="1:16" x14ac:dyDescent="0.15">
      <c r="A39" s="142" t="s">
        <v>58</v>
      </c>
    </row>
    <row r="40" spans="1:16" x14ac:dyDescent="0.15">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15">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15">
      <c r="A42" s="174" t="s">
        <v>61</v>
      </c>
      <c r="B42" s="174"/>
      <c r="C42" s="174"/>
      <c r="D42" s="174">
        <f>'実質公債費比率（分子）の構造'!K$52</f>
        <v>3128</v>
      </c>
      <c r="E42" s="174"/>
      <c r="F42" s="174"/>
      <c r="G42" s="174">
        <f>'実質公債費比率（分子）の構造'!L$52</f>
        <v>3140</v>
      </c>
      <c r="H42" s="174"/>
      <c r="I42" s="174"/>
      <c r="J42" s="174">
        <f>'実質公債費比率（分子）の構造'!M$52</f>
        <v>3094</v>
      </c>
      <c r="K42" s="174"/>
      <c r="L42" s="174"/>
      <c r="M42" s="174">
        <f>'実質公債費比率（分子）の構造'!N$52</f>
        <v>3111</v>
      </c>
      <c r="N42" s="174"/>
      <c r="O42" s="174"/>
      <c r="P42" s="174">
        <f>'実質公債費比率（分子）の構造'!O$52</f>
        <v>3226</v>
      </c>
    </row>
    <row r="43" spans="1:16" x14ac:dyDescent="0.15">
      <c r="A43" s="174" t="s">
        <v>16</v>
      </c>
      <c r="B43" s="174">
        <f>'実質公債費比率（分子）の構造'!K$51</f>
        <v>0</v>
      </c>
      <c r="C43" s="174"/>
      <c r="D43" s="174"/>
      <c r="E43" s="174">
        <f>'実質公債費比率（分子）の構造'!L$51</f>
        <v>1</v>
      </c>
      <c r="F43" s="174"/>
      <c r="G43" s="174"/>
      <c r="H43" s="174">
        <f>'実質公債費比率（分子）の構造'!M$51</f>
        <v>0</v>
      </c>
      <c r="I43" s="174"/>
      <c r="J43" s="174"/>
      <c r="K43" s="174">
        <f>'実質公債費比率（分子）の構造'!N$51</f>
        <v>0</v>
      </c>
      <c r="L43" s="174"/>
      <c r="M43" s="174"/>
      <c r="N43" s="174">
        <f>'実質公債費比率（分子）の構造'!O$51</f>
        <v>0</v>
      </c>
      <c r="O43" s="174"/>
      <c r="P43" s="174"/>
    </row>
    <row r="44" spans="1:16" x14ac:dyDescent="0.15">
      <c r="A44" s="174" t="s">
        <v>62</v>
      </c>
      <c r="B44" s="174">
        <f>'実質公債費比率（分子）の構造'!K$50</f>
        <v>28</v>
      </c>
      <c r="C44" s="174"/>
      <c r="D44" s="174"/>
      <c r="E44" s="174">
        <f>'実質公債費比率（分子）の構造'!L$50</f>
        <v>28</v>
      </c>
      <c r="F44" s="174"/>
      <c r="G44" s="174"/>
      <c r="H44" s="174">
        <f>'実質公債費比率（分子）の構造'!M$50</f>
        <v>40</v>
      </c>
      <c r="I44" s="174"/>
      <c r="J44" s="174"/>
      <c r="K44" s="174">
        <f>'実質公債費比率（分子）の構造'!N$50</f>
        <v>39</v>
      </c>
      <c r="L44" s="174"/>
      <c r="M44" s="174"/>
      <c r="N44" s="174">
        <f>'実質公債費比率（分子）の構造'!O$50</f>
        <v>32</v>
      </c>
      <c r="O44" s="174"/>
      <c r="P44" s="174"/>
    </row>
    <row r="45" spans="1:16" x14ac:dyDescent="0.15">
      <c r="A45" s="174" t="s">
        <v>63</v>
      </c>
      <c r="B45" s="174">
        <f>'実質公債費比率（分子）の構造'!K$49</f>
        <v>2</v>
      </c>
      <c r="C45" s="174"/>
      <c r="D45" s="174"/>
      <c r="E45" s="174">
        <f>'実質公債費比率（分子）の構造'!L$49</f>
        <v>10</v>
      </c>
      <c r="F45" s="174"/>
      <c r="G45" s="174"/>
      <c r="H45" s="174">
        <f>'実質公債費比率（分子）の構造'!M$49</f>
        <v>21</v>
      </c>
      <c r="I45" s="174"/>
      <c r="J45" s="174"/>
      <c r="K45" s="174">
        <f>'実質公債費比率（分子）の構造'!N$49</f>
        <v>24</v>
      </c>
      <c r="L45" s="174"/>
      <c r="M45" s="174"/>
      <c r="N45" s="174">
        <f>'実質公債費比率（分子）の構造'!O$49</f>
        <v>39</v>
      </c>
      <c r="O45" s="174"/>
      <c r="P45" s="174"/>
    </row>
    <row r="46" spans="1:16" x14ac:dyDescent="0.15">
      <c r="A46" s="174" t="s">
        <v>64</v>
      </c>
      <c r="B46" s="174">
        <f>'実質公債費比率（分子）の構造'!K$48</f>
        <v>700</v>
      </c>
      <c r="C46" s="174"/>
      <c r="D46" s="174"/>
      <c r="E46" s="174">
        <f>'実質公債費比率（分子）の構造'!L$48</f>
        <v>718</v>
      </c>
      <c r="F46" s="174"/>
      <c r="G46" s="174"/>
      <c r="H46" s="174">
        <f>'実質公債費比率（分子）の構造'!M$48</f>
        <v>692</v>
      </c>
      <c r="I46" s="174"/>
      <c r="J46" s="174"/>
      <c r="K46" s="174">
        <f>'実質公債費比率（分子）の構造'!N$48</f>
        <v>702</v>
      </c>
      <c r="L46" s="174"/>
      <c r="M46" s="174"/>
      <c r="N46" s="174">
        <f>'実質公債費比率（分子）の構造'!O$48</f>
        <v>733</v>
      </c>
      <c r="O46" s="174"/>
      <c r="P46" s="174"/>
    </row>
    <row r="47" spans="1:16" x14ac:dyDescent="0.15">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66</v>
      </c>
      <c r="B49" s="174">
        <f>'実質公債費比率（分子）の構造'!K$45</f>
        <v>3467</v>
      </c>
      <c r="C49" s="174"/>
      <c r="D49" s="174"/>
      <c r="E49" s="174">
        <f>'実質公債費比率（分子）の構造'!L$45</f>
        <v>3496</v>
      </c>
      <c r="F49" s="174"/>
      <c r="G49" s="174"/>
      <c r="H49" s="174">
        <f>'実質公債費比率（分子）の構造'!M$45</f>
        <v>3629</v>
      </c>
      <c r="I49" s="174"/>
      <c r="J49" s="174"/>
      <c r="K49" s="174">
        <f>'実質公債費比率（分子）の構造'!N$45</f>
        <v>3726</v>
      </c>
      <c r="L49" s="174"/>
      <c r="M49" s="174"/>
      <c r="N49" s="174">
        <f>'実質公債費比率（分子）の構造'!O$45</f>
        <v>3736</v>
      </c>
      <c r="O49" s="174"/>
      <c r="P49" s="174"/>
    </row>
    <row r="50" spans="1:16" x14ac:dyDescent="0.15">
      <c r="A50" s="174" t="s">
        <v>67</v>
      </c>
      <c r="B50" s="174" t="e">
        <f>NA()</f>
        <v>#N/A</v>
      </c>
      <c r="C50" s="174">
        <f>IF(ISNUMBER('実質公債費比率（分子）の構造'!K$53),'実質公債費比率（分子）の構造'!K$53,NA())</f>
        <v>1069</v>
      </c>
      <c r="D50" s="174" t="e">
        <f>NA()</f>
        <v>#N/A</v>
      </c>
      <c r="E50" s="174" t="e">
        <f>NA()</f>
        <v>#N/A</v>
      </c>
      <c r="F50" s="174">
        <f>IF(ISNUMBER('実質公債費比率（分子）の構造'!L$53),'実質公債費比率（分子）の構造'!L$53,NA())</f>
        <v>1113</v>
      </c>
      <c r="G50" s="174" t="e">
        <f>NA()</f>
        <v>#N/A</v>
      </c>
      <c r="H50" s="174" t="e">
        <f>NA()</f>
        <v>#N/A</v>
      </c>
      <c r="I50" s="174">
        <f>IF(ISNUMBER('実質公債費比率（分子）の構造'!M$53),'実質公債費比率（分子）の構造'!M$53,NA())</f>
        <v>1288</v>
      </c>
      <c r="J50" s="174" t="e">
        <f>NA()</f>
        <v>#N/A</v>
      </c>
      <c r="K50" s="174" t="e">
        <f>NA()</f>
        <v>#N/A</v>
      </c>
      <c r="L50" s="174">
        <f>IF(ISNUMBER('実質公債費比率（分子）の構造'!N$53),'実質公債費比率（分子）の構造'!N$53,NA())</f>
        <v>1380</v>
      </c>
      <c r="M50" s="174" t="e">
        <f>NA()</f>
        <v>#N/A</v>
      </c>
      <c r="N50" s="174" t="e">
        <f>NA()</f>
        <v>#N/A</v>
      </c>
      <c r="O50" s="174">
        <f>IF(ISNUMBER('実質公債費比率（分子）の構造'!O$53),'実質公債費比率（分子）の構造'!O$53,NA())</f>
        <v>1314</v>
      </c>
      <c r="P50" s="174" t="e">
        <f>NA()</f>
        <v>#N/A</v>
      </c>
    </row>
    <row r="53" spans="1:16" x14ac:dyDescent="0.15">
      <c r="A53" s="142" t="s">
        <v>68</v>
      </c>
    </row>
    <row r="54" spans="1:16" x14ac:dyDescent="0.15">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15">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15">
      <c r="A56" s="173" t="s">
        <v>43</v>
      </c>
      <c r="B56" s="173"/>
      <c r="C56" s="173"/>
      <c r="D56" s="173">
        <f>'将来負担比率（分子）の構造'!I$52</f>
        <v>29369</v>
      </c>
      <c r="E56" s="173"/>
      <c r="F56" s="173"/>
      <c r="G56" s="173">
        <f>'将来負担比率（分子）の構造'!J$52</f>
        <v>29205</v>
      </c>
      <c r="H56" s="173"/>
      <c r="I56" s="173"/>
      <c r="J56" s="173">
        <f>'将来負担比率（分子）の構造'!K$52</f>
        <v>29014</v>
      </c>
      <c r="K56" s="173"/>
      <c r="L56" s="173"/>
      <c r="M56" s="173">
        <f>'将来負担比率（分子）の構造'!L$52</f>
        <v>28119</v>
      </c>
      <c r="N56" s="173"/>
      <c r="O56" s="173"/>
      <c r="P56" s="173">
        <f>'将来負担比率（分子）の構造'!M$52</f>
        <v>27014</v>
      </c>
    </row>
    <row r="57" spans="1:16" x14ac:dyDescent="0.15">
      <c r="A57" s="173" t="s">
        <v>42</v>
      </c>
      <c r="B57" s="173"/>
      <c r="C57" s="173"/>
      <c r="D57" s="173">
        <f>'将来負担比率（分子）の構造'!I$51</f>
        <v>18620</v>
      </c>
      <c r="E57" s="173"/>
      <c r="F57" s="173"/>
      <c r="G57" s="173">
        <f>'将来負担比率（分子）の構造'!J$51</f>
        <v>15652</v>
      </c>
      <c r="H57" s="173"/>
      <c r="I57" s="173"/>
      <c r="J57" s="173">
        <f>'将来負担比率（分子）の構造'!K$51</f>
        <v>14253</v>
      </c>
      <c r="K57" s="173"/>
      <c r="L57" s="173"/>
      <c r="M57" s="173">
        <f>'将来負担比率（分子）の構造'!L$51</f>
        <v>14019</v>
      </c>
      <c r="N57" s="173"/>
      <c r="O57" s="173"/>
      <c r="P57" s="173">
        <f>'将来負担比率（分子）の構造'!M$51</f>
        <v>13783</v>
      </c>
    </row>
    <row r="58" spans="1:16" x14ac:dyDescent="0.15">
      <c r="A58" s="173" t="s">
        <v>41</v>
      </c>
      <c r="B58" s="173"/>
      <c r="C58" s="173"/>
      <c r="D58" s="173">
        <f>'将来負担比率（分子）の構造'!I$50</f>
        <v>4000</v>
      </c>
      <c r="E58" s="173"/>
      <c r="F58" s="173"/>
      <c r="G58" s="173">
        <f>'将来負担比率（分子）の構造'!J$50</f>
        <v>3785</v>
      </c>
      <c r="H58" s="173"/>
      <c r="I58" s="173"/>
      <c r="J58" s="173">
        <f>'将来負担比率（分子）の構造'!K$50</f>
        <v>4389</v>
      </c>
      <c r="K58" s="173"/>
      <c r="L58" s="173"/>
      <c r="M58" s="173">
        <f>'将来負担比率（分子）の構造'!L$50</f>
        <v>4777</v>
      </c>
      <c r="N58" s="173"/>
      <c r="O58" s="173"/>
      <c r="P58" s="173">
        <f>'将来負担比率（分子）の構造'!M$50</f>
        <v>5240</v>
      </c>
    </row>
    <row r="59" spans="1:16" x14ac:dyDescent="0.15">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35</v>
      </c>
      <c r="B62" s="173">
        <f>'将来負担比率（分子）の構造'!I$45</f>
        <v>4435</v>
      </c>
      <c r="C62" s="173"/>
      <c r="D62" s="173"/>
      <c r="E62" s="173">
        <f>'将来負担比率（分子）の構造'!J$45</f>
        <v>4608</v>
      </c>
      <c r="F62" s="173"/>
      <c r="G62" s="173"/>
      <c r="H62" s="173">
        <f>'将来負担比率（分子）の構造'!K$45</f>
        <v>4758</v>
      </c>
      <c r="I62" s="173"/>
      <c r="J62" s="173"/>
      <c r="K62" s="173">
        <f>'将来負担比率（分子）の構造'!L$45</f>
        <v>4832</v>
      </c>
      <c r="L62" s="173"/>
      <c r="M62" s="173"/>
      <c r="N62" s="173">
        <f>'将来負担比率（分子）の構造'!M$45</f>
        <v>5171</v>
      </c>
      <c r="O62" s="173"/>
      <c r="P62" s="173"/>
    </row>
    <row r="63" spans="1:16" x14ac:dyDescent="0.15">
      <c r="A63" s="173" t="s">
        <v>34</v>
      </c>
      <c r="B63" s="173">
        <f>'将来負担比率（分子）の構造'!I$44</f>
        <v>470</v>
      </c>
      <c r="C63" s="173"/>
      <c r="D63" s="173"/>
      <c r="E63" s="173">
        <f>'将来負担比率（分子）の構造'!J$44</f>
        <v>473</v>
      </c>
      <c r="F63" s="173"/>
      <c r="G63" s="173"/>
      <c r="H63" s="173">
        <f>'将来負担比率（分子）の構造'!K$44</f>
        <v>494</v>
      </c>
      <c r="I63" s="173"/>
      <c r="J63" s="173"/>
      <c r="K63" s="173">
        <f>'将来負担比率（分子）の構造'!L$44</f>
        <v>669</v>
      </c>
      <c r="L63" s="173"/>
      <c r="M63" s="173"/>
      <c r="N63" s="173">
        <f>'将来負担比率（分子）の構造'!M$44</f>
        <v>750</v>
      </c>
      <c r="O63" s="173"/>
      <c r="P63" s="173"/>
    </row>
    <row r="64" spans="1:16" x14ac:dyDescent="0.15">
      <c r="A64" s="173" t="s">
        <v>33</v>
      </c>
      <c r="B64" s="173">
        <f>'将来負担比率（分子）の構造'!I$43</f>
        <v>7861</v>
      </c>
      <c r="C64" s="173"/>
      <c r="D64" s="173"/>
      <c r="E64" s="173">
        <f>'将来負担比率（分子）の構造'!J$43</f>
        <v>7387</v>
      </c>
      <c r="F64" s="173"/>
      <c r="G64" s="173"/>
      <c r="H64" s="173">
        <f>'将来負担比率（分子）の構造'!K$43</f>
        <v>7264</v>
      </c>
      <c r="I64" s="173"/>
      <c r="J64" s="173"/>
      <c r="K64" s="173">
        <f>'将来負担比率（分子）の構造'!L$43</f>
        <v>7067</v>
      </c>
      <c r="L64" s="173"/>
      <c r="M64" s="173"/>
      <c r="N64" s="173">
        <f>'将来負担比率（分子）の構造'!M$43</f>
        <v>6933</v>
      </c>
      <c r="O64" s="173"/>
      <c r="P64" s="173"/>
    </row>
    <row r="65" spans="1:16" x14ac:dyDescent="0.15">
      <c r="A65" s="173" t="s">
        <v>32</v>
      </c>
      <c r="B65" s="173">
        <f>'将来負担比率（分子）の構造'!I$42</f>
        <v>3413</v>
      </c>
      <c r="C65" s="173"/>
      <c r="D65" s="173"/>
      <c r="E65" s="173">
        <f>'将来負担比率（分子）の構造'!J$42</f>
        <v>1710</v>
      </c>
      <c r="F65" s="173"/>
      <c r="G65" s="173"/>
      <c r="H65" s="173">
        <f>'将来負担比率（分子）の構造'!K$42</f>
        <v>1592</v>
      </c>
      <c r="I65" s="173"/>
      <c r="J65" s="173"/>
      <c r="K65" s="173">
        <f>'将来負担比率（分子）の構造'!L$42</f>
        <v>1183</v>
      </c>
      <c r="L65" s="173"/>
      <c r="M65" s="173"/>
      <c r="N65" s="173">
        <f>'将来負担比率（分子）の構造'!M$42</f>
        <v>1183</v>
      </c>
      <c r="O65" s="173"/>
      <c r="P65" s="173"/>
    </row>
    <row r="66" spans="1:16" x14ac:dyDescent="0.15">
      <c r="A66" s="173" t="s">
        <v>31</v>
      </c>
      <c r="B66" s="173">
        <f>'将来負担比率（分子）の構造'!I$41</f>
        <v>39507</v>
      </c>
      <c r="C66" s="173"/>
      <c r="D66" s="173"/>
      <c r="E66" s="173">
        <f>'将来負担比率（分子）の構造'!J$41</f>
        <v>40186</v>
      </c>
      <c r="F66" s="173"/>
      <c r="G66" s="173"/>
      <c r="H66" s="173">
        <f>'将来負担比率（分子）の構造'!K$41</f>
        <v>39909</v>
      </c>
      <c r="I66" s="173"/>
      <c r="J66" s="173"/>
      <c r="K66" s="173">
        <f>'将来負担比率（分子）の構造'!L$41</f>
        <v>38566</v>
      </c>
      <c r="L66" s="173"/>
      <c r="M66" s="173"/>
      <c r="N66" s="173">
        <f>'将来負担比率（分子）の構造'!M$41</f>
        <v>37397</v>
      </c>
      <c r="O66" s="173"/>
      <c r="P66" s="173"/>
    </row>
    <row r="67" spans="1:16" x14ac:dyDescent="0.15">
      <c r="A67" s="173" t="s">
        <v>71</v>
      </c>
      <c r="B67" s="173" t="e">
        <f>NA()</f>
        <v>#N/A</v>
      </c>
      <c r="C67" s="173">
        <f>IF(ISNUMBER('将来負担比率（分子）の構造'!I$53), IF('将来負担比率（分子）の構造'!I$53 &lt; 0, 0, '将来負担比率（分子）の構造'!I$53), NA())</f>
        <v>3697</v>
      </c>
      <c r="D67" s="173" t="e">
        <f>NA()</f>
        <v>#N/A</v>
      </c>
      <c r="E67" s="173" t="e">
        <f>NA()</f>
        <v>#N/A</v>
      </c>
      <c r="F67" s="173">
        <f>IF(ISNUMBER('将来負担比率（分子）の構造'!J$53), IF('将来負担比率（分子）の構造'!J$53 &lt; 0, 0, '将来負担比率（分子）の構造'!J$53), NA())</f>
        <v>5722</v>
      </c>
      <c r="G67" s="173" t="e">
        <f>NA()</f>
        <v>#N/A</v>
      </c>
      <c r="H67" s="173" t="e">
        <f>NA()</f>
        <v>#N/A</v>
      </c>
      <c r="I67" s="173">
        <f>IF(ISNUMBER('将来負担比率（分子）の構造'!K$53), IF('将来負担比率（分子）の構造'!K$53 &lt; 0, 0, '将来負担比率（分子）の構造'!K$53), NA())</f>
        <v>6361</v>
      </c>
      <c r="J67" s="173" t="e">
        <f>NA()</f>
        <v>#N/A</v>
      </c>
      <c r="K67" s="173" t="e">
        <f>NA()</f>
        <v>#N/A</v>
      </c>
      <c r="L67" s="173">
        <f>IF(ISNUMBER('将来負担比率（分子）の構造'!L$53), IF('将来負担比率（分子）の構造'!L$53 &lt; 0, 0, '将来負担比率（分子）の構造'!L$53), NA())</f>
        <v>5402</v>
      </c>
      <c r="M67" s="173" t="e">
        <f>NA()</f>
        <v>#N/A</v>
      </c>
      <c r="N67" s="173" t="e">
        <f>NA()</f>
        <v>#N/A</v>
      </c>
      <c r="O67" s="173">
        <f>IF(ISNUMBER('将来負担比率（分子）の構造'!M$53), IF('将来負担比率（分子）の構造'!M$53 &lt; 0, 0, '将来負担比率（分子）の構造'!M$53), NA())</f>
        <v>5398</v>
      </c>
      <c r="P67" s="173" t="e">
        <f>NA()</f>
        <v>#N/A</v>
      </c>
    </row>
    <row r="70" spans="1:16" x14ac:dyDescent="0.15">
      <c r="A70" s="175" t="s">
        <v>72</v>
      </c>
      <c r="B70" s="175"/>
      <c r="C70" s="175"/>
      <c r="D70" s="175"/>
      <c r="E70" s="175"/>
      <c r="F70" s="175"/>
    </row>
    <row r="71" spans="1:16" x14ac:dyDescent="0.15">
      <c r="A71" s="176"/>
      <c r="B71" s="176" t="str">
        <f>基金残高に係る経年分析!F54</f>
        <v>R03</v>
      </c>
      <c r="C71" s="176" t="str">
        <f>基金残高に係る経年分析!G54</f>
        <v>R04</v>
      </c>
      <c r="D71" s="176" t="str">
        <f>基金残高に係る経年分析!H54</f>
        <v>R05</v>
      </c>
    </row>
    <row r="72" spans="1:16" x14ac:dyDescent="0.15">
      <c r="A72" s="176" t="s">
        <v>73</v>
      </c>
      <c r="B72" s="177">
        <f>基金残高に係る経年分析!F55</f>
        <v>1683</v>
      </c>
      <c r="C72" s="177">
        <f>基金残高に係る経年分析!G55</f>
        <v>2083</v>
      </c>
      <c r="D72" s="177">
        <f>基金残高に係る経年分析!H55</f>
        <v>2188</v>
      </c>
    </row>
    <row r="73" spans="1:16" x14ac:dyDescent="0.15">
      <c r="A73" s="176" t="s">
        <v>74</v>
      </c>
      <c r="B73" s="177" t="str">
        <f>基金残高に係る経年分析!F56</f>
        <v>-</v>
      </c>
      <c r="C73" s="177" t="str">
        <f>基金残高に係る経年分析!G56</f>
        <v>-</v>
      </c>
      <c r="D73" s="177" t="str">
        <f>基金残高に係る経年分析!H56</f>
        <v>-</v>
      </c>
    </row>
    <row r="74" spans="1:16" x14ac:dyDescent="0.15">
      <c r="A74" s="176" t="s">
        <v>75</v>
      </c>
      <c r="B74" s="177">
        <f>基金残高に係る経年分析!F57</f>
        <v>1600</v>
      </c>
      <c r="C74" s="177">
        <f>基金残高に係る経年分析!G57</f>
        <v>1700</v>
      </c>
      <c r="D74" s="177">
        <f>基金残高に係る経年分析!H57</f>
        <v>2095</v>
      </c>
    </row>
  </sheetData>
  <sheetProtection algorithmName="SHA-512" hashValue="FK5r9KBDLMNCh54Xs2O5stSld/ieosGFTU01eQdnImRvqeOraL/7cOB42TV72giaYi2xAYEjusIh7YLHOxb4zA==" saltValue="SpsK2YEtJgmf+yrl892u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0" t="s">
        <v>202</v>
      </c>
      <c r="DI1" s="601"/>
      <c r="DJ1" s="601"/>
      <c r="DK1" s="601"/>
      <c r="DL1" s="601"/>
      <c r="DM1" s="601"/>
      <c r="DN1" s="602"/>
      <c r="DO1" s="212"/>
      <c r="DP1" s="600" t="s">
        <v>203</v>
      </c>
      <c r="DQ1" s="601"/>
      <c r="DR1" s="601"/>
      <c r="DS1" s="601"/>
      <c r="DT1" s="601"/>
      <c r="DU1" s="601"/>
      <c r="DV1" s="601"/>
      <c r="DW1" s="601"/>
      <c r="DX1" s="601"/>
      <c r="DY1" s="601"/>
      <c r="DZ1" s="601"/>
      <c r="EA1" s="601"/>
      <c r="EB1" s="601"/>
      <c r="EC1" s="602"/>
      <c r="ED1" s="211"/>
      <c r="EE1" s="211"/>
      <c r="EF1" s="211"/>
      <c r="EG1" s="211"/>
      <c r="EH1" s="211"/>
      <c r="EI1" s="211"/>
      <c r="EJ1" s="211"/>
      <c r="EK1" s="211"/>
      <c r="EL1" s="211"/>
      <c r="EM1" s="211"/>
    </row>
    <row r="2" spans="2:143" ht="22.5" customHeight="1" x14ac:dyDescent="0.15">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3" t="s">
        <v>205</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206</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207</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3" t="s">
        <v>1</v>
      </c>
      <c r="C4" s="604"/>
      <c r="D4" s="604"/>
      <c r="E4" s="604"/>
      <c r="F4" s="604"/>
      <c r="G4" s="604"/>
      <c r="H4" s="604"/>
      <c r="I4" s="604"/>
      <c r="J4" s="604"/>
      <c r="K4" s="604"/>
      <c r="L4" s="604"/>
      <c r="M4" s="604"/>
      <c r="N4" s="604"/>
      <c r="O4" s="604"/>
      <c r="P4" s="604"/>
      <c r="Q4" s="605"/>
      <c r="R4" s="603" t="s">
        <v>208</v>
      </c>
      <c r="S4" s="604"/>
      <c r="T4" s="604"/>
      <c r="U4" s="604"/>
      <c r="V4" s="604"/>
      <c r="W4" s="604"/>
      <c r="X4" s="604"/>
      <c r="Y4" s="605"/>
      <c r="Z4" s="603" t="s">
        <v>209</v>
      </c>
      <c r="AA4" s="604"/>
      <c r="AB4" s="604"/>
      <c r="AC4" s="605"/>
      <c r="AD4" s="603" t="s">
        <v>210</v>
      </c>
      <c r="AE4" s="604"/>
      <c r="AF4" s="604"/>
      <c r="AG4" s="604"/>
      <c r="AH4" s="604"/>
      <c r="AI4" s="604"/>
      <c r="AJ4" s="604"/>
      <c r="AK4" s="605"/>
      <c r="AL4" s="603" t="s">
        <v>209</v>
      </c>
      <c r="AM4" s="604"/>
      <c r="AN4" s="604"/>
      <c r="AO4" s="605"/>
      <c r="AP4" s="606" t="s">
        <v>211</v>
      </c>
      <c r="AQ4" s="606"/>
      <c r="AR4" s="606"/>
      <c r="AS4" s="606"/>
      <c r="AT4" s="606"/>
      <c r="AU4" s="606"/>
      <c r="AV4" s="606"/>
      <c r="AW4" s="606"/>
      <c r="AX4" s="606"/>
      <c r="AY4" s="606"/>
      <c r="AZ4" s="606"/>
      <c r="BA4" s="606"/>
      <c r="BB4" s="606"/>
      <c r="BC4" s="606"/>
      <c r="BD4" s="606"/>
      <c r="BE4" s="606"/>
      <c r="BF4" s="606"/>
      <c r="BG4" s="606" t="s">
        <v>212</v>
      </c>
      <c r="BH4" s="606"/>
      <c r="BI4" s="606"/>
      <c r="BJ4" s="606"/>
      <c r="BK4" s="606"/>
      <c r="BL4" s="606"/>
      <c r="BM4" s="606"/>
      <c r="BN4" s="606"/>
      <c r="BO4" s="606" t="s">
        <v>209</v>
      </c>
      <c r="BP4" s="606"/>
      <c r="BQ4" s="606"/>
      <c r="BR4" s="606"/>
      <c r="BS4" s="606" t="s">
        <v>213</v>
      </c>
      <c r="BT4" s="606"/>
      <c r="BU4" s="606"/>
      <c r="BV4" s="606"/>
      <c r="BW4" s="606"/>
      <c r="BX4" s="606"/>
      <c r="BY4" s="606"/>
      <c r="BZ4" s="606"/>
      <c r="CA4" s="606"/>
      <c r="CB4" s="606"/>
      <c r="CD4" s="603" t="s">
        <v>214</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15">
      <c r="B5" s="607" t="s">
        <v>215</v>
      </c>
      <c r="C5" s="608"/>
      <c r="D5" s="608"/>
      <c r="E5" s="608"/>
      <c r="F5" s="608"/>
      <c r="G5" s="608"/>
      <c r="H5" s="608"/>
      <c r="I5" s="608"/>
      <c r="J5" s="608"/>
      <c r="K5" s="608"/>
      <c r="L5" s="608"/>
      <c r="M5" s="608"/>
      <c r="N5" s="608"/>
      <c r="O5" s="608"/>
      <c r="P5" s="608"/>
      <c r="Q5" s="609"/>
      <c r="R5" s="610">
        <v>17832647</v>
      </c>
      <c r="S5" s="611"/>
      <c r="T5" s="611"/>
      <c r="U5" s="611"/>
      <c r="V5" s="611"/>
      <c r="W5" s="611"/>
      <c r="X5" s="611"/>
      <c r="Y5" s="612"/>
      <c r="Z5" s="613">
        <v>39.9</v>
      </c>
      <c r="AA5" s="613"/>
      <c r="AB5" s="613"/>
      <c r="AC5" s="613"/>
      <c r="AD5" s="614">
        <v>16498580</v>
      </c>
      <c r="AE5" s="614"/>
      <c r="AF5" s="614"/>
      <c r="AG5" s="614"/>
      <c r="AH5" s="614"/>
      <c r="AI5" s="614"/>
      <c r="AJ5" s="614"/>
      <c r="AK5" s="614"/>
      <c r="AL5" s="615">
        <v>71.099999999999994</v>
      </c>
      <c r="AM5" s="616"/>
      <c r="AN5" s="616"/>
      <c r="AO5" s="617"/>
      <c r="AP5" s="607" t="s">
        <v>216</v>
      </c>
      <c r="AQ5" s="608"/>
      <c r="AR5" s="608"/>
      <c r="AS5" s="608"/>
      <c r="AT5" s="608"/>
      <c r="AU5" s="608"/>
      <c r="AV5" s="608"/>
      <c r="AW5" s="608"/>
      <c r="AX5" s="608"/>
      <c r="AY5" s="608"/>
      <c r="AZ5" s="608"/>
      <c r="BA5" s="608"/>
      <c r="BB5" s="608"/>
      <c r="BC5" s="608"/>
      <c r="BD5" s="608"/>
      <c r="BE5" s="608"/>
      <c r="BF5" s="609"/>
      <c r="BG5" s="621">
        <v>16498580</v>
      </c>
      <c r="BH5" s="622"/>
      <c r="BI5" s="622"/>
      <c r="BJ5" s="622"/>
      <c r="BK5" s="622"/>
      <c r="BL5" s="622"/>
      <c r="BM5" s="622"/>
      <c r="BN5" s="623"/>
      <c r="BO5" s="624">
        <v>92.5</v>
      </c>
      <c r="BP5" s="624"/>
      <c r="BQ5" s="624"/>
      <c r="BR5" s="624"/>
      <c r="BS5" s="625">
        <v>117425</v>
      </c>
      <c r="BT5" s="625"/>
      <c r="BU5" s="625"/>
      <c r="BV5" s="625"/>
      <c r="BW5" s="625"/>
      <c r="BX5" s="625"/>
      <c r="BY5" s="625"/>
      <c r="BZ5" s="625"/>
      <c r="CA5" s="625"/>
      <c r="CB5" s="629"/>
      <c r="CD5" s="603" t="s">
        <v>211</v>
      </c>
      <c r="CE5" s="604"/>
      <c r="CF5" s="604"/>
      <c r="CG5" s="604"/>
      <c r="CH5" s="604"/>
      <c r="CI5" s="604"/>
      <c r="CJ5" s="604"/>
      <c r="CK5" s="604"/>
      <c r="CL5" s="604"/>
      <c r="CM5" s="604"/>
      <c r="CN5" s="604"/>
      <c r="CO5" s="604"/>
      <c r="CP5" s="604"/>
      <c r="CQ5" s="605"/>
      <c r="CR5" s="603" t="s">
        <v>217</v>
      </c>
      <c r="CS5" s="604"/>
      <c r="CT5" s="604"/>
      <c r="CU5" s="604"/>
      <c r="CV5" s="604"/>
      <c r="CW5" s="604"/>
      <c r="CX5" s="604"/>
      <c r="CY5" s="605"/>
      <c r="CZ5" s="603" t="s">
        <v>209</v>
      </c>
      <c r="DA5" s="604"/>
      <c r="DB5" s="604"/>
      <c r="DC5" s="605"/>
      <c r="DD5" s="603" t="s">
        <v>218</v>
      </c>
      <c r="DE5" s="604"/>
      <c r="DF5" s="604"/>
      <c r="DG5" s="604"/>
      <c r="DH5" s="604"/>
      <c r="DI5" s="604"/>
      <c r="DJ5" s="604"/>
      <c r="DK5" s="604"/>
      <c r="DL5" s="604"/>
      <c r="DM5" s="604"/>
      <c r="DN5" s="604"/>
      <c r="DO5" s="604"/>
      <c r="DP5" s="605"/>
      <c r="DQ5" s="603" t="s">
        <v>219</v>
      </c>
      <c r="DR5" s="604"/>
      <c r="DS5" s="604"/>
      <c r="DT5" s="604"/>
      <c r="DU5" s="604"/>
      <c r="DV5" s="604"/>
      <c r="DW5" s="604"/>
      <c r="DX5" s="604"/>
      <c r="DY5" s="604"/>
      <c r="DZ5" s="604"/>
      <c r="EA5" s="604"/>
      <c r="EB5" s="604"/>
      <c r="EC5" s="605"/>
    </row>
    <row r="6" spans="2:143" ht="11.25" customHeight="1" x14ac:dyDescent="0.15">
      <c r="B6" s="618" t="s">
        <v>220</v>
      </c>
      <c r="C6" s="619"/>
      <c r="D6" s="619"/>
      <c r="E6" s="619"/>
      <c r="F6" s="619"/>
      <c r="G6" s="619"/>
      <c r="H6" s="619"/>
      <c r="I6" s="619"/>
      <c r="J6" s="619"/>
      <c r="K6" s="619"/>
      <c r="L6" s="619"/>
      <c r="M6" s="619"/>
      <c r="N6" s="619"/>
      <c r="O6" s="619"/>
      <c r="P6" s="619"/>
      <c r="Q6" s="620"/>
      <c r="R6" s="621">
        <v>264006</v>
      </c>
      <c r="S6" s="622"/>
      <c r="T6" s="622"/>
      <c r="U6" s="622"/>
      <c r="V6" s="622"/>
      <c r="W6" s="622"/>
      <c r="X6" s="622"/>
      <c r="Y6" s="623"/>
      <c r="Z6" s="624">
        <v>0.6</v>
      </c>
      <c r="AA6" s="624"/>
      <c r="AB6" s="624"/>
      <c r="AC6" s="624"/>
      <c r="AD6" s="625">
        <v>264006</v>
      </c>
      <c r="AE6" s="625"/>
      <c r="AF6" s="625"/>
      <c r="AG6" s="625"/>
      <c r="AH6" s="625"/>
      <c r="AI6" s="625"/>
      <c r="AJ6" s="625"/>
      <c r="AK6" s="625"/>
      <c r="AL6" s="626">
        <v>1.1000000000000001</v>
      </c>
      <c r="AM6" s="627"/>
      <c r="AN6" s="627"/>
      <c r="AO6" s="628"/>
      <c r="AP6" s="618" t="s">
        <v>221</v>
      </c>
      <c r="AQ6" s="619"/>
      <c r="AR6" s="619"/>
      <c r="AS6" s="619"/>
      <c r="AT6" s="619"/>
      <c r="AU6" s="619"/>
      <c r="AV6" s="619"/>
      <c r="AW6" s="619"/>
      <c r="AX6" s="619"/>
      <c r="AY6" s="619"/>
      <c r="AZ6" s="619"/>
      <c r="BA6" s="619"/>
      <c r="BB6" s="619"/>
      <c r="BC6" s="619"/>
      <c r="BD6" s="619"/>
      <c r="BE6" s="619"/>
      <c r="BF6" s="620"/>
      <c r="BG6" s="621">
        <v>16498580</v>
      </c>
      <c r="BH6" s="622"/>
      <c r="BI6" s="622"/>
      <c r="BJ6" s="622"/>
      <c r="BK6" s="622"/>
      <c r="BL6" s="622"/>
      <c r="BM6" s="622"/>
      <c r="BN6" s="623"/>
      <c r="BO6" s="624">
        <v>92.5</v>
      </c>
      <c r="BP6" s="624"/>
      <c r="BQ6" s="624"/>
      <c r="BR6" s="624"/>
      <c r="BS6" s="625">
        <v>117425</v>
      </c>
      <c r="BT6" s="625"/>
      <c r="BU6" s="625"/>
      <c r="BV6" s="625"/>
      <c r="BW6" s="625"/>
      <c r="BX6" s="625"/>
      <c r="BY6" s="625"/>
      <c r="BZ6" s="625"/>
      <c r="CA6" s="625"/>
      <c r="CB6" s="629"/>
      <c r="CD6" s="607" t="s">
        <v>222</v>
      </c>
      <c r="CE6" s="608"/>
      <c r="CF6" s="608"/>
      <c r="CG6" s="608"/>
      <c r="CH6" s="608"/>
      <c r="CI6" s="608"/>
      <c r="CJ6" s="608"/>
      <c r="CK6" s="608"/>
      <c r="CL6" s="608"/>
      <c r="CM6" s="608"/>
      <c r="CN6" s="608"/>
      <c r="CO6" s="608"/>
      <c r="CP6" s="608"/>
      <c r="CQ6" s="609"/>
      <c r="CR6" s="621">
        <v>246087</v>
      </c>
      <c r="CS6" s="622"/>
      <c r="CT6" s="622"/>
      <c r="CU6" s="622"/>
      <c r="CV6" s="622"/>
      <c r="CW6" s="622"/>
      <c r="CX6" s="622"/>
      <c r="CY6" s="623"/>
      <c r="CZ6" s="615">
        <v>0.6</v>
      </c>
      <c r="DA6" s="616"/>
      <c r="DB6" s="616"/>
      <c r="DC6" s="632"/>
      <c r="DD6" s="630" t="s">
        <v>122</v>
      </c>
      <c r="DE6" s="622"/>
      <c r="DF6" s="622"/>
      <c r="DG6" s="622"/>
      <c r="DH6" s="622"/>
      <c r="DI6" s="622"/>
      <c r="DJ6" s="622"/>
      <c r="DK6" s="622"/>
      <c r="DL6" s="622"/>
      <c r="DM6" s="622"/>
      <c r="DN6" s="622"/>
      <c r="DO6" s="622"/>
      <c r="DP6" s="623"/>
      <c r="DQ6" s="630">
        <v>245561</v>
      </c>
      <c r="DR6" s="622"/>
      <c r="DS6" s="622"/>
      <c r="DT6" s="622"/>
      <c r="DU6" s="622"/>
      <c r="DV6" s="622"/>
      <c r="DW6" s="622"/>
      <c r="DX6" s="622"/>
      <c r="DY6" s="622"/>
      <c r="DZ6" s="622"/>
      <c r="EA6" s="622"/>
      <c r="EB6" s="622"/>
      <c r="EC6" s="631"/>
    </row>
    <row r="7" spans="2:143" ht="11.25" customHeight="1" x14ac:dyDescent="0.15">
      <c r="B7" s="618" t="s">
        <v>223</v>
      </c>
      <c r="C7" s="619"/>
      <c r="D7" s="619"/>
      <c r="E7" s="619"/>
      <c r="F7" s="619"/>
      <c r="G7" s="619"/>
      <c r="H7" s="619"/>
      <c r="I7" s="619"/>
      <c r="J7" s="619"/>
      <c r="K7" s="619"/>
      <c r="L7" s="619"/>
      <c r="M7" s="619"/>
      <c r="N7" s="619"/>
      <c r="O7" s="619"/>
      <c r="P7" s="619"/>
      <c r="Q7" s="620"/>
      <c r="R7" s="621">
        <v>7648</v>
      </c>
      <c r="S7" s="622"/>
      <c r="T7" s="622"/>
      <c r="U7" s="622"/>
      <c r="V7" s="622"/>
      <c r="W7" s="622"/>
      <c r="X7" s="622"/>
      <c r="Y7" s="623"/>
      <c r="Z7" s="624">
        <v>0</v>
      </c>
      <c r="AA7" s="624"/>
      <c r="AB7" s="624"/>
      <c r="AC7" s="624"/>
      <c r="AD7" s="625">
        <v>7648</v>
      </c>
      <c r="AE7" s="625"/>
      <c r="AF7" s="625"/>
      <c r="AG7" s="625"/>
      <c r="AH7" s="625"/>
      <c r="AI7" s="625"/>
      <c r="AJ7" s="625"/>
      <c r="AK7" s="625"/>
      <c r="AL7" s="626">
        <v>0</v>
      </c>
      <c r="AM7" s="627"/>
      <c r="AN7" s="627"/>
      <c r="AO7" s="628"/>
      <c r="AP7" s="618" t="s">
        <v>224</v>
      </c>
      <c r="AQ7" s="619"/>
      <c r="AR7" s="619"/>
      <c r="AS7" s="619"/>
      <c r="AT7" s="619"/>
      <c r="AU7" s="619"/>
      <c r="AV7" s="619"/>
      <c r="AW7" s="619"/>
      <c r="AX7" s="619"/>
      <c r="AY7" s="619"/>
      <c r="AZ7" s="619"/>
      <c r="BA7" s="619"/>
      <c r="BB7" s="619"/>
      <c r="BC7" s="619"/>
      <c r="BD7" s="619"/>
      <c r="BE7" s="619"/>
      <c r="BF7" s="620"/>
      <c r="BG7" s="621">
        <v>8157162</v>
      </c>
      <c r="BH7" s="622"/>
      <c r="BI7" s="622"/>
      <c r="BJ7" s="622"/>
      <c r="BK7" s="622"/>
      <c r="BL7" s="622"/>
      <c r="BM7" s="622"/>
      <c r="BN7" s="623"/>
      <c r="BO7" s="624">
        <v>45.7</v>
      </c>
      <c r="BP7" s="624"/>
      <c r="BQ7" s="624"/>
      <c r="BR7" s="624"/>
      <c r="BS7" s="625">
        <v>117425</v>
      </c>
      <c r="BT7" s="625"/>
      <c r="BU7" s="625"/>
      <c r="BV7" s="625"/>
      <c r="BW7" s="625"/>
      <c r="BX7" s="625"/>
      <c r="BY7" s="625"/>
      <c r="BZ7" s="625"/>
      <c r="CA7" s="625"/>
      <c r="CB7" s="629"/>
      <c r="CD7" s="618" t="s">
        <v>225</v>
      </c>
      <c r="CE7" s="619"/>
      <c r="CF7" s="619"/>
      <c r="CG7" s="619"/>
      <c r="CH7" s="619"/>
      <c r="CI7" s="619"/>
      <c r="CJ7" s="619"/>
      <c r="CK7" s="619"/>
      <c r="CL7" s="619"/>
      <c r="CM7" s="619"/>
      <c r="CN7" s="619"/>
      <c r="CO7" s="619"/>
      <c r="CP7" s="619"/>
      <c r="CQ7" s="620"/>
      <c r="CR7" s="621">
        <v>5145609</v>
      </c>
      <c r="CS7" s="622"/>
      <c r="CT7" s="622"/>
      <c r="CU7" s="622"/>
      <c r="CV7" s="622"/>
      <c r="CW7" s="622"/>
      <c r="CX7" s="622"/>
      <c r="CY7" s="623"/>
      <c r="CZ7" s="624">
        <v>12</v>
      </c>
      <c r="DA7" s="624"/>
      <c r="DB7" s="624"/>
      <c r="DC7" s="624"/>
      <c r="DD7" s="630">
        <v>111236</v>
      </c>
      <c r="DE7" s="622"/>
      <c r="DF7" s="622"/>
      <c r="DG7" s="622"/>
      <c r="DH7" s="622"/>
      <c r="DI7" s="622"/>
      <c r="DJ7" s="622"/>
      <c r="DK7" s="622"/>
      <c r="DL7" s="622"/>
      <c r="DM7" s="622"/>
      <c r="DN7" s="622"/>
      <c r="DO7" s="622"/>
      <c r="DP7" s="623"/>
      <c r="DQ7" s="630">
        <v>4495636</v>
      </c>
      <c r="DR7" s="622"/>
      <c r="DS7" s="622"/>
      <c r="DT7" s="622"/>
      <c r="DU7" s="622"/>
      <c r="DV7" s="622"/>
      <c r="DW7" s="622"/>
      <c r="DX7" s="622"/>
      <c r="DY7" s="622"/>
      <c r="DZ7" s="622"/>
      <c r="EA7" s="622"/>
      <c r="EB7" s="622"/>
      <c r="EC7" s="631"/>
    </row>
    <row r="8" spans="2:143" ht="11.25" customHeight="1" x14ac:dyDescent="0.15">
      <c r="B8" s="618" t="s">
        <v>226</v>
      </c>
      <c r="C8" s="619"/>
      <c r="D8" s="619"/>
      <c r="E8" s="619"/>
      <c r="F8" s="619"/>
      <c r="G8" s="619"/>
      <c r="H8" s="619"/>
      <c r="I8" s="619"/>
      <c r="J8" s="619"/>
      <c r="K8" s="619"/>
      <c r="L8" s="619"/>
      <c r="M8" s="619"/>
      <c r="N8" s="619"/>
      <c r="O8" s="619"/>
      <c r="P8" s="619"/>
      <c r="Q8" s="620"/>
      <c r="R8" s="621">
        <v>118437</v>
      </c>
      <c r="S8" s="622"/>
      <c r="T8" s="622"/>
      <c r="U8" s="622"/>
      <c r="V8" s="622"/>
      <c r="W8" s="622"/>
      <c r="X8" s="622"/>
      <c r="Y8" s="623"/>
      <c r="Z8" s="624">
        <v>0.3</v>
      </c>
      <c r="AA8" s="624"/>
      <c r="AB8" s="624"/>
      <c r="AC8" s="624"/>
      <c r="AD8" s="625">
        <v>118437</v>
      </c>
      <c r="AE8" s="625"/>
      <c r="AF8" s="625"/>
      <c r="AG8" s="625"/>
      <c r="AH8" s="625"/>
      <c r="AI8" s="625"/>
      <c r="AJ8" s="625"/>
      <c r="AK8" s="625"/>
      <c r="AL8" s="626">
        <v>0.5</v>
      </c>
      <c r="AM8" s="627"/>
      <c r="AN8" s="627"/>
      <c r="AO8" s="628"/>
      <c r="AP8" s="618" t="s">
        <v>227</v>
      </c>
      <c r="AQ8" s="619"/>
      <c r="AR8" s="619"/>
      <c r="AS8" s="619"/>
      <c r="AT8" s="619"/>
      <c r="AU8" s="619"/>
      <c r="AV8" s="619"/>
      <c r="AW8" s="619"/>
      <c r="AX8" s="619"/>
      <c r="AY8" s="619"/>
      <c r="AZ8" s="619"/>
      <c r="BA8" s="619"/>
      <c r="BB8" s="619"/>
      <c r="BC8" s="619"/>
      <c r="BD8" s="619"/>
      <c r="BE8" s="619"/>
      <c r="BF8" s="620"/>
      <c r="BG8" s="621">
        <v>199934</v>
      </c>
      <c r="BH8" s="622"/>
      <c r="BI8" s="622"/>
      <c r="BJ8" s="622"/>
      <c r="BK8" s="622"/>
      <c r="BL8" s="622"/>
      <c r="BM8" s="622"/>
      <c r="BN8" s="623"/>
      <c r="BO8" s="624">
        <v>1.1000000000000001</v>
      </c>
      <c r="BP8" s="624"/>
      <c r="BQ8" s="624"/>
      <c r="BR8" s="624"/>
      <c r="BS8" s="625" t="s">
        <v>122</v>
      </c>
      <c r="BT8" s="625"/>
      <c r="BU8" s="625"/>
      <c r="BV8" s="625"/>
      <c r="BW8" s="625"/>
      <c r="BX8" s="625"/>
      <c r="BY8" s="625"/>
      <c r="BZ8" s="625"/>
      <c r="CA8" s="625"/>
      <c r="CB8" s="629"/>
      <c r="CD8" s="618" t="s">
        <v>228</v>
      </c>
      <c r="CE8" s="619"/>
      <c r="CF8" s="619"/>
      <c r="CG8" s="619"/>
      <c r="CH8" s="619"/>
      <c r="CI8" s="619"/>
      <c r="CJ8" s="619"/>
      <c r="CK8" s="619"/>
      <c r="CL8" s="619"/>
      <c r="CM8" s="619"/>
      <c r="CN8" s="619"/>
      <c r="CO8" s="619"/>
      <c r="CP8" s="619"/>
      <c r="CQ8" s="620"/>
      <c r="CR8" s="621">
        <v>17619889</v>
      </c>
      <c r="CS8" s="622"/>
      <c r="CT8" s="622"/>
      <c r="CU8" s="622"/>
      <c r="CV8" s="622"/>
      <c r="CW8" s="622"/>
      <c r="CX8" s="622"/>
      <c r="CY8" s="623"/>
      <c r="CZ8" s="624">
        <v>41.1</v>
      </c>
      <c r="DA8" s="624"/>
      <c r="DB8" s="624"/>
      <c r="DC8" s="624"/>
      <c r="DD8" s="630">
        <v>40634</v>
      </c>
      <c r="DE8" s="622"/>
      <c r="DF8" s="622"/>
      <c r="DG8" s="622"/>
      <c r="DH8" s="622"/>
      <c r="DI8" s="622"/>
      <c r="DJ8" s="622"/>
      <c r="DK8" s="622"/>
      <c r="DL8" s="622"/>
      <c r="DM8" s="622"/>
      <c r="DN8" s="622"/>
      <c r="DO8" s="622"/>
      <c r="DP8" s="623"/>
      <c r="DQ8" s="630">
        <v>9420134</v>
      </c>
      <c r="DR8" s="622"/>
      <c r="DS8" s="622"/>
      <c r="DT8" s="622"/>
      <c r="DU8" s="622"/>
      <c r="DV8" s="622"/>
      <c r="DW8" s="622"/>
      <c r="DX8" s="622"/>
      <c r="DY8" s="622"/>
      <c r="DZ8" s="622"/>
      <c r="EA8" s="622"/>
      <c r="EB8" s="622"/>
      <c r="EC8" s="631"/>
    </row>
    <row r="9" spans="2:143" ht="11.25" customHeight="1" x14ac:dyDescent="0.15">
      <c r="B9" s="618" t="s">
        <v>229</v>
      </c>
      <c r="C9" s="619"/>
      <c r="D9" s="619"/>
      <c r="E9" s="619"/>
      <c r="F9" s="619"/>
      <c r="G9" s="619"/>
      <c r="H9" s="619"/>
      <c r="I9" s="619"/>
      <c r="J9" s="619"/>
      <c r="K9" s="619"/>
      <c r="L9" s="619"/>
      <c r="M9" s="619"/>
      <c r="N9" s="619"/>
      <c r="O9" s="619"/>
      <c r="P9" s="619"/>
      <c r="Q9" s="620"/>
      <c r="R9" s="621">
        <v>191643</v>
      </c>
      <c r="S9" s="622"/>
      <c r="T9" s="622"/>
      <c r="U9" s="622"/>
      <c r="V9" s="622"/>
      <c r="W9" s="622"/>
      <c r="X9" s="622"/>
      <c r="Y9" s="623"/>
      <c r="Z9" s="624">
        <v>0.4</v>
      </c>
      <c r="AA9" s="624"/>
      <c r="AB9" s="624"/>
      <c r="AC9" s="624"/>
      <c r="AD9" s="625">
        <v>191643</v>
      </c>
      <c r="AE9" s="625"/>
      <c r="AF9" s="625"/>
      <c r="AG9" s="625"/>
      <c r="AH9" s="625"/>
      <c r="AI9" s="625"/>
      <c r="AJ9" s="625"/>
      <c r="AK9" s="625"/>
      <c r="AL9" s="626">
        <v>0.8</v>
      </c>
      <c r="AM9" s="627"/>
      <c r="AN9" s="627"/>
      <c r="AO9" s="628"/>
      <c r="AP9" s="618" t="s">
        <v>230</v>
      </c>
      <c r="AQ9" s="619"/>
      <c r="AR9" s="619"/>
      <c r="AS9" s="619"/>
      <c r="AT9" s="619"/>
      <c r="AU9" s="619"/>
      <c r="AV9" s="619"/>
      <c r="AW9" s="619"/>
      <c r="AX9" s="619"/>
      <c r="AY9" s="619"/>
      <c r="AZ9" s="619"/>
      <c r="BA9" s="619"/>
      <c r="BB9" s="619"/>
      <c r="BC9" s="619"/>
      <c r="BD9" s="619"/>
      <c r="BE9" s="619"/>
      <c r="BF9" s="620"/>
      <c r="BG9" s="621">
        <v>6901040</v>
      </c>
      <c r="BH9" s="622"/>
      <c r="BI9" s="622"/>
      <c r="BJ9" s="622"/>
      <c r="BK9" s="622"/>
      <c r="BL9" s="622"/>
      <c r="BM9" s="622"/>
      <c r="BN9" s="623"/>
      <c r="BO9" s="624">
        <v>38.700000000000003</v>
      </c>
      <c r="BP9" s="624"/>
      <c r="BQ9" s="624"/>
      <c r="BR9" s="624"/>
      <c r="BS9" s="625" t="s">
        <v>122</v>
      </c>
      <c r="BT9" s="625"/>
      <c r="BU9" s="625"/>
      <c r="BV9" s="625"/>
      <c r="BW9" s="625"/>
      <c r="BX9" s="625"/>
      <c r="BY9" s="625"/>
      <c r="BZ9" s="625"/>
      <c r="CA9" s="625"/>
      <c r="CB9" s="629"/>
      <c r="CD9" s="618" t="s">
        <v>231</v>
      </c>
      <c r="CE9" s="619"/>
      <c r="CF9" s="619"/>
      <c r="CG9" s="619"/>
      <c r="CH9" s="619"/>
      <c r="CI9" s="619"/>
      <c r="CJ9" s="619"/>
      <c r="CK9" s="619"/>
      <c r="CL9" s="619"/>
      <c r="CM9" s="619"/>
      <c r="CN9" s="619"/>
      <c r="CO9" s="619"/>
      <c r="CP9" s="619"/>
      <c r="CQ9" s="620"/>
      <c r="CR9" s="621">
        <v>3220767</v>
      </c>
      <c r="CS9" s="622"/>
      <c r="CT9" s="622"/>
      <c r="CU9" s="622"/>
      <c r="CV9" s="622"/>
      <c r="CW9" s="622"/>
      <c r="CX9" s="622"/>
      <c r="CY9" s="623"/>
      <c r="CZ9" s="624">
        <v>7.5</v>
      </c>
      <c r="DA9" s="624"/>
      <c r="DB9" s="624"/>
      <c r="DC9" s="624"/>
      <c r="DD9" s="630">
        <v>124091</v>
      </c>
      <c r="DE9" s="622"/>
      <c r="DF9" s="622"/>
      <c r="DG9" s="622"/>
      <c r="DH9" s="622"/>
      <c r="DI9" s="622"/>
      <c r="DJ9" s="622"/>
      <c r="DK9" s="622"/>
      <c r="DL9" s="622"/>
      <c r="DM9" s="622"/>
      <c r="DN9" s="622"/>
      <c r="DO9" s="622"/>
      <c r="DP9" s="623"/>
      <c r="DQ9" s="630">
        <v>2644604</v>
      </c>
      <c r="DR9" s="622"/>
      <c r="DS9" s="622"/>
      <c r="DT9" s="622"/>
      <c r="DU9" s="622"/>
      <c r="DV9" s="622"/>
      <c r="DW9" s="622"/>
      <c r="DX9" s="622"/>
      <c r="DY9" s="622"/>
      <c r="DZ9" s="622"/>
      <c r="EA9" s="622"/>
      <c r="EB9" s="622"/>
      <c r="EC9" s="631"/>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122</v>
      </c>
      <c r="AM10" s="627"/>
      <c r="AN10" s="627"/>
      <c r="AO10" s="628"/>
      <c r="AP10" s="618" t="s">
        <v>233</v>
      </c>
      <c r="AQ10" s="619"/>
      <c r="AR10" s="619"/>
      <c r="AS10" s="619"/>
      <c r="AT10" s="619"/>
      <c r="AU10" s="619"/>
      <c r="AV10" s="619"/>
      <c r="AW10" s="619"/>
      <c r="AX10" s="619"/>
      <c r="AY10" s="619"/>
      <c r="AZ10" s="619"/>
      <c r="BA10" s="619"/>
      <c r="BB10" s="619"/>
      <c r="BC10" s="619"/>
      <c r="BD10" s="619"/>
      <c r="BE10" s="619"/>
      <c r="BF10" s="620"/>
      <c r="BG10" s="621">
        <v>315350</v>
      </c>
      <c r="BH10" s="622"/>
      <c r="BI10" s="622"/>
      <c r="BJ10" s="622"/>
      <c r="BK10" s="622"/>
      <c r="BL10" s="622"/>
      <c r="BM10" s="622"/>
      <c r="BN10" s="623"/>
      <c r="BO10" s="624">
        <v>1.8</v>
      </c>
      <c r="BP10" s="624"/>
      <c r="BQ10" s="624"/>
      <c r="BR10" s="624"/>
      <c r="BS10" s="625" t="s">
        <v>122</v>
      </c>
      <c r="BT10" s="625"/>
      <c r="BU10" s="625"/>
      <c r="BV10" s="625"/>
      <c r="BW10" s="625"/>
      <c r="BX10" s="625"/>
      <c r="BY10" s="625"/>
      <c r="BZ10" s="625"/>
      <c r="CA10" s="625"/>
      <c r="CB10" s="629"/>
      <c r="CD10" s="618" t="s">
        <v>234</v>
      </c>
      <c r="CE10" s="619"/>
      <c r="CF10" s="619"/>
      <c r="CG10" s="619"/>
      <c r="CH10" s="619"/>
      <c r="CI10" s="619"/>
      <c r="CJ10" s="619"/>
      <c r="CK10" s="619"/>
      <c r="CL10" s="619"/>
      <c r="CM10" s="619"/>
      <c r="CN10" s="619"/>
      <c r="CO10" s="619"/>
      <c r="CP10" s="619"/>
      <c r="CQ10" s="620"/>
      <c r="CR10" s="621">
        <v>46090</v>
      </c>
      <c r="CS10" s="622"/>
      <c r="CT10" s="622"/>
      <c r="CU10" s="622"/>
      <c r="CV10" s="622"/>
      <c r="CW10" s="622"/>
      <c r="CX10" s="622"/>
      <c r="CY10" s="623"/>
      <c r="CZ10" s="624">
        <v>0.1</v>
      </c>
      <c r="DA10" s="624"/>
      <c r="DB10" s="624"/>
      <c r="DC10" s="624"/>
      <c r="DD10" s="630" t="s">
        <v>122</v>
      </c>
      <c r="DE10" s="622"/>
      <c r="DF10" s="622"/>
      <c r="DG10" s="622"/>
      <c r="DH10" s="622"/>
      <c r="DI10" s="622"/>
      <c r="DJ10" s="622"/>
      <c r="DK10" s="622"/>
      <c r="DL10" s="622"/>
      <c r="DM10" s="622"/>
      <c r="DN10" s="622"/>
      <c r="DO10" s="622"/>
      <c r="DP10" s="623"/>
      <c r="DQ10" s="630">
        <v>46090</v>
      </c>
      <c r="DR10" s="622"/>
      <c r="DS10" s="622"/>
      <c r="DT10" s="622"/>
      <c r="DU10" s="622"/>
      <c r="DV10" s="622"/>
      <c r="DW10" s="622"/>
      <c r="DX10" s="622"/>
      <c r="DY10" s="622"/>
      <c r="DZ10" s="622"/>
      <c r="EA10" s="622"/>
      <c r="EB10" s="622"/>
      <c r="EC10" s="631"/>
    </row>
    <row r="11" spans="2:143" ht="11.25" customHeight="1" x14ac:dyDescent="0.15">
      <c r="B11" s="618" t="s">
        <v>235</v>
      </c>
      <c r="C11" s="619"/>
      <c r="D11" s="619"/>
      <c r="E11" s="619"/>
      <c r="F11" s="619"/>
      <c r="G11" s="619"/>
      <c r="H11" s="619"/>
      <c r="I11" s="619"/>
      <c r="J11" s="619"/>
      <c r="K11" s="619"/>
      <c r="L11" s="619"/>
      <c r="M11" s="619"/>
      <c r="N11" s="619"/>
      <c r="O11" s="619"/>
      <c r="P11" s="619"/>
      <c r="Q11" s="620"/>
      <c r="R11" s="621">
        <v>2684844</v>
      </c>
      <c r="S11" s="622"/>
      <c r="T11" s="622"/>
      <c r="U11" s="622"/>
      <c r="V11" s="622"/>
      <c r="W11" s="622"/>
      <c r="X11" s="622"/>
      <c r="Y11" s="623"/>
      <c r="Z11" s="626">
        <v>6</v>
      </c>
      <c r="AA11" s="627"/>
      <c r="AB11" s="627"/>
      <c r="AC11" s="633"/>
      <c r="AD11" s="630">
        <v>2684844</v>
      </c>
      <c r="AE11" s="622"/>
      <c r="AF11" s="622"/>
      <c r="AG11" s="622"/>
      <c r="AH11" s="622"/>
      <c r="AI11" s="622"/>
      <c r="AJ11" s="622"/>
      <c r="AK11" s="623"/>
      <c r="AL11" s="626">
        <v>11.6</v>
      </c>
      <c r="AM11" s="627"/>
      <c r="AN11" s="627"/>
      <c r="AO11" s="628"/>
      <c r="AP11" s="618" t="s">
        <v>236</v>
      </c>
      <c r="AQ11" s="619"/>
      <c r="AR11" s="619"/>
      <c r="AS11" s="619"/>
      <c r="AT11" s="619"/>
      <c r="AU11" s="619"/>
      <c r="AV11" s="619"/>
      <c r="AW11" s="619"/>
      <c r="AX11" s="619"/>
      <c r="AY11" s="619"/>
      <c r="AZ11" s="619"/>
      <c r="BA11" s="619"/>
      <c r="BB11" s="619"/>
      <c r="BC11" s="619"/>
      <c r="BD11" s="619"/>
      <c r="BE11" s="619"/>
      <c r="BF11" s="620"/>
      <c r="BG11" s="621">
        <v>740838</v>
      </c>
      <c r="BH11" s="622"/>
      <c r="BI11" s="622"/>
      <c r="BJ11" s="622"/>
      <c r="BK11" s="622"/>
      <c r="BL11" s="622"/>
      <c r="BM11" s="622"/>
      <c r="BN11" s="623"/>
      <c r="BO11" s="624">
        <v>4.2</v>
      </c>
      <c r="BP11" s="624"/>
      <c r="BQ11" s="624"/>
      <c r="BR11" s="624"/>
      <c r="BS11" s="625">
        <v>117425</v>
      </c>
      <c r="BT11" s="625"/>
      <c r="BU11" s="625"/>
      <c r="BV11" s="625"/>
      <c r="BW11" s="625"/>
      <c r="BX11" s="625"/>
      <c r="BY11" s="625"/>
      <c r="BZ11" s="625"/>
      <c r="CA11" s="625"/>
      <c r="CB11" s="629"/>
      <c r="CD11" s="618" t="s">
        <v>237</v>
      </c>
      <c r="CE11" s="619"/>
      <c r="CF11" s="619"/>
      <c r="CG11" s="619"/>
      <c r="CH11" s="619"/>
      <c r="CI11" s="619"/>
      <c r="CJ11" s="619"/>
      <c r="CK11" s="619"/>
      <c r="CL11" s="619"/>
      <c r="CM11" s="619"/>
      <c r="CN11" s="619"/>
      <c r="CO11" s="619"/>
      <c r="CP11" s="619"/>
      <c r="CQ11" s="620"/>
      <c r="CR11" s="621">
        <v>408379</v>
      </c>
      <c r="CS11" s="622"/>
      <c r="CT11" s="622"/>
      <c r="CU11" s="622"/>
      <c r="CV11" s="622"/>
      <c r="CW11" s="622"/>
      <c r="CX11" s="622"/>
      <c r="CY11" s="623"/>
      <c r="CZ11" s="624">
        <v>1</v>
      </c>
      <c r="DA11" s="624"/>
      <c r="DB11" s="624"/>
      <c r="DC11" s="624"/>
      <c r="DD11" s="630">
        <v>151286</v>
      </c>
      <c r="DE11" s="622"/>
      <c r="DF11" s="622"/>
      <c r="DG11" s="622"/>
      <c r="DH11" s="622"/>
      <c r="DI11" s="622"/>
      <c r="DJ11" s="622"/>
      <c r="DK11" s="622"/>
      <c r="DL11" s="622"/>
      <c r="DM11" s="622"/>
      <c r="DN11" s="622"/>
      <c r="DO11" s="622"/>
      <c r="DP11" s="623"/>
      <c r="DQ11" s="630">
        <v>248103</v>
      </c>
      <c r="DR11" s="622"/>
      <c r="DS11" s="622"/>
      <c r="DT11" s="622"/>
      <c r="DU11" s="622"/>
      <c r="DV11" s="622"/>
      <c r="DW11" s="622"/>
      <c r="DX11" s="622"/>
      <c r="DY11" s="622"/>
      <c r="DZ11" s="622"/>
      <c r="EA11" s="622"/>
      <c r="EB11" s="622"/>
      <c r="EC11" s="631"/>
    </row>
    <row r="12" spans="2:143" ht="11.25" customHeight="1" x14ac:dyDescent="0.15">
      <c r="B12" s="618" t="s">
        <v>238</v>
      </c>
      <c r="C12" s="619"/>
      <c r="D12" s="619"/>
      <c r="E12" s="619"/>
      <c r="F12" s="619"/>
      <c r="G12" s="619"/>
      <c r="H12" s="619"/>
      <c r="I12" s="619"/>
      <c r="J12" s="619"/>
      <c r="K12" s="619"/>
      <c r="L12" s="619"/>
      <c r="M12" s="619"/>
      <c r="N12" s="619"/>
      <c r="O12" s="619"/>
      <c r="P12" s="619"/>
      <c r="Q12" s="620"/>
      <c r="R12" s="621">
        <v>50501</v>
      </c>
      <c r="S12" s="622"/>
      <c r="T12" s="622"/>
      <c r="U12" s="622"/>
      <c r="V12" s="622"/>
      <c r="W12" s="622"/>
      <c r="X12" s="622"/>
      <c r="Y12" s="623"/>
      <c r="Z12" s="624">
        <v>0.1</v>
      </c>
      <c r="AA12" s="624"/>
      <c r="AB12" s="624"/>
      <c r="AC12" s="624"/>
      <c r="AD12" s="625">
        <v>50501</v>
      </c>
      <c r="AE12" s="625"/>
      <c r="AF12" s="625"/>
      <c r="AG12" s="625"/>
      <c r="AH12" s="625"/>
      <c r="AI12" s="625"/>
      <c r="AJ12" s="625"/>
      <c r="AK12" s="625"/>
      <c r="AL12" s="626">
        <v>0.2</v>
      </c>
      <c r="AM12" s="627"/>
      <c r="AN12" s="627"/>
      <c r="AO12" s="628"/>
      <c r="AP12" s="618" t="s">
        <v>239</v>
      </c>
      <c r="AQ12" s="619"/>
      <c r="AR12" s="619"/>
      <c r="AS12" s="619"/>
      <c r="AT12" s="619"/>
      <c r="AU12" s="619"/>
      <c r="AV12" s="619"/>
      <c r="AW12" s="619"/>
      <c r="AX12" s="619"/>
      <c r="AY12" s="619"/>
      <c r="AZ12" s="619"/>
      <c r="BA12" s="619"/>
      <c r="BB12" s="619"/>
      <c r="BC12" s="619"/>
      <c r="BD12" s="619"/>
      <c r="BE12" s="619"/>
      <c r="BF12" s="620"/>
      <c r="BG12" s="621">
        <v>7392188</v>
      </c>
      <c r="BH12" s="622"/>
      <c r="BI12" s="622"/>
      <c r="BJ12" s="622"/>
      <c r="BK12" s="622"/>
      <c r="BL12" s="622"/>
      <c r="BM12" s="622"/>
      <c r="BN12" s="623"/>
      <c r="BO12" s="624">
        <v>41.5</v>
      </c>
      <c r="BP12" s="624"/>
      <c r="BQ12" s="624"/>
      <c r="BR12" s="624"/>
      <c r="BS12" s="625" t="s">
        <v>122</v>
      </c>
      <c r="BT12" s="625"/>
      <c r="BU12" s="625"/>
      <c r="BV12" s="625"/>
      <c r="BW12" s="625"/>
      <c r="BX12" s="625"/>
      <c r="BY12" s="625"/>
      <c r="BZ12" s="625"/>
      <c r="CA12" s="625"/>
      <c r="CB12" s="629"/>
      <c r="CD12" s="618" t="s">
        <v>240</v>
      </c>
      <c r="CE12" s="619"/>
      <c r="CF12" s="619"/>
      <c r="CG12" s="619"/>
      <c r="CH12" s="619"/>
      <c r="CI12" s="619"/>
      <c r="CJ12" s="619"/>
      <c r="CK12" s="619"/>
      <c r="CL12" s="619"/>
      <c r="CM12" s="619"/>
      <c r="CN12" s="619"/>
      <c r="CO12" s="619"/>
      <c r="CP12" s="619"/>
      <c r="CQ12" s="620"/>
      <c r="CR12" s="621">
        <v>412126</v>
      </c>
      <c r="CS12" s="622"/>
      <c r="CT12" s="622"/>
      <c r="CU12" s="622"/>
      <c r="CV12" s="622"/>
      <c r="CW12" s="622"/>
      <c r="CX12" s="622"/>
      <c r="CY12" s="623"/>
      <c r="CZ12" s="624">
        <v>1</v>
      </c>
      <c r="DA12" s="624"/>
      <c r="DB12" s="624"/>
      <c r="DC12" s="624"/>
      <c r="DD12" s="630">
        <v>7200</v>
      </c>
      <c r="DE12" s="622"/>
      <c r="DF12" s="622"/>
      <c r="DG12" s="622"/>
      <c r="DH12" s="622"/>
      <c r="DI12" s="622"/>
      <c r="DJ12" s="622"/>
      <c r="DK12" s="622"/>
      <c r="DL12" s="622"/>
      <c r="DM12" s="622"/>
      <c r="DN12" s="622"/>
      <c r="DO12" s="622"/>
      <c r="DP12" s="623"/>
      <c r="DQ12" s="630">
        <v>400432</v>
      </c>
      <c r="DR12" s="622"/>
      <c r="DS12" s="622"/>
      <c r="DT12" s="622"/>
      <c r="DU12" s="622"/>
      <c r="DV12" s="622"/>
      <c r="DW12" s="622"/>
      <c r="DX12" s="622"/>
      <c r="DY12" s="622"/>
      <c r="DZ12" s="622"/>
      <c r="EA12" s="622"/>
      <c r="EB12" s="622"/>
      <c r="EC12" s="631"/>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122</v>
      </c>
      <c r="AA13" s="624"/>
      <c r="AB13" s="624"/>
      <c r="AC13" s="624"/>
      <c r="AD13" s="625" t="s">
        <v>122</v>
      </c>
      <c r="AE13" s="625"/>
      <c r="AF13" s="625"/>
      <c r="AG13" s="625"/>
      <c r="AH13" s="625"/>
      <c r="AI13" s="625"/>
      <c r="AJ13" s="625"/>
      <c r="AK13" s="625"/>
      <c r="AL13" s="626" t="s">
        <v>122</v>
      </c>
      <c r="AM13" s="627"/>
      <c r="AN13" s="627"/>
      <c r="AO13" s="628"/>
      <c r="AP13" s="618" t="s">
        <v>242</v>
      </c>
      <c r="AQ13" s="619"/>
      <c r="AR13" s="619"/>
      <c r="AS13" s="619"/>
      <c r="AT13" s="619"/>
      <c r="AU13" s="619"/>
      <c r="AV13" s="619"/>
      <c r="AW13" s="619"/>
      <c r="AX13" s="619"/>
      <c r="AY13" s="619"/>
      <c r="AZ13" s="619"/>
      <c r="BA13" s="619"/>
      <c r="BB13" s="619"/>
      <c r="BC13" s="619"/>
      <c r="BD13" s="619"/>
      <c r="BE13" s="619"/>
      <c r="BF13" s="620"/>
      <c r="BG13" s="621">
        <v>7362170</v>
      </c>
      <c r="BH13" s="622"/>
      <c r="BI13" s="622"/>
      <c r="BJ13" s="622"/>
      <c r="BK13" s="622"/>
      <c r="BL13" s="622"/>
      <c r="BM13" s="622"/>
      <c r="BN13" s="623"/>
      <c r="BO13" s="624">
        <v>41.3</v>
      </c>
      <c r="BP13" s="624"/>
      <c r="BQ13" s="624"/>
      <c r="BR13" s="624"/>
      <c r="BS13" s="625" t="s">
        <v>122</v>
      </c>
      <c r="BT13" s="625"/>
      <c r="BU13" s="625"/>
      <c r="BV13" s="625"/>
      <c r="BW13" s="625"/>
      <c r="BX13" s="625"/>
      <c r="BY13" s="625"/>
      <c r="BZ13" s="625"/>
      <c r="CA13" s="625"/>
      <c r="CB13" s="629"/>
      <c r="CD13" s="618" t="s">
        <v>243</v>
      </c>
      <c r="CE13" s="619"/>
      <c r="CF13" s="619"/>
      <c r="CG13" s="619"/>
      <c r="CH13" s="619"/>
      <c r="CI13" s="619"/>
      <c r="CJ13" s="619"/>
      <c r="CK13" s="619"/>
      <c r="CL13" s="619"/>
      <c r="CM13" s="619"/>
      <c r="CN13" s="619"/>
      <c r="CO13" s="619"/>
      <c r="CP13" s="619"/>
      <c r="CQ13" s="620"/>
      <c r="CR13" s="621">
        <v>5495599</v>
      </c>
      <c r="CS13" s="622"/>
      <c r="CT13" s="622"/>
      <c r="CU13" s="622"/>
      <c r="CV13" s="622"/>
      <c r="CW13" s="622"/>
      <c r="CX13" s="622"/>
      <c r="CY13" s="623"/>
      <c r="CZ13" s="624">
        <v>12.8</v>
      </c>
      <c r="DA13" s="624"/>
      <c r="DB13" s="624"/>
      <c r="DC13" s="624"/>
      <c r="DD13" s="630">
        <v>3373124</v>
      </c>
      <c r="DE13" s="622"/>
      <c r="DF13" s="622"/>
      <c r="DG13" s="622"/>
      <c r="DH13" s="622"/>
      <c r="DI13" s="622"/>
      <c r="DJ13" s="622"/>
      <c r="DK13" s="622"/>
      <c r="DL13" s="622"/>
      <c r="DM13" s="622"/>
      <c r="DN13" s="622"/>
      <c r="DO13" s="622"/>
      <c r="DP13" s="623"/>
      <c r="DQ13" s="630">
        <v>2378289</v>
      </c>
      <c r="DR13" s="622"/>
      <c r="DS13" s="622"/>
      <c r="DT13" s="622"/>
      <c r="DU13" s="622"/>
      <c r="DV13" s="622"/>
      <c r="DW13" s="622"/>
      <c r="DX13" s="622"/>
      <c r="DY13" s="622"/>
      <c r="DZ13" s="622"/>
      <c r="EA13" s="622"/>
      <c r="EB13" s="622"/>
      <c r="EC13" s="631"/>
    </row>
    <row r="14" spans="2:143" ht="11.25" customHeight="1" x14ac:dyDescent="0.15">
      <c r="B14" s="618" t="s">
        <v>244</v>
      </c>
      <c r="C14" s="619"/>
      <c r="D14" s="619"/>
      <c r="E14" s="619"/>
      <c r="F14" s="619"/>
      <c r="G14" s="619"/>
      <c r="H14" s="619"/>
      <c r="I14" s="619"/>
      <c r="J14" s="619"/>
      <c r="K14" s="619"/>
      <c r="L14" s="619"/>
      <c r="M14" s="619"/>
      <c r="N14" s="619"/>
      <c r="O14" s="619"/>
      <c r="P14" s="619"/>
      <c r="Q14" s="620"/>
      <c r="R14" s="621">
        <v>3389</v>
      </c>
      <c r="S14" s="622"/>
      <c r="T14" s="622"/>
      <c r="U14" s="622"/>
      <c r="V14" s="622"/>
      <c r="W14" s="622"/>
      <c r="X14" s="622"/>
      <c r="Y14" s="623"/>
      <c r="Z14" s="624">
        <v>0</v>
      </c>
      <c r="AA14" s="624"/>
      <c r="AB14" s="624"/>
      <c r="AC14" s="624"/>
      <c r="AD14" s="625">
        <v>3389</v>
      </c>
      <c r="AE14" s="625"/>
      <c r="AF14" s="625"/>
      <c r="AG14" s="625"/>
      <c r="AH14" s="625"/>
      <c r="AI14" s="625"/>
      <c r="AJ14" s="625"/>
      <c r="AK14" s="625"/>
      <c r="AL14" s="626">
        <v>0</v>
      </c>
      <c r="AM14" s="627"/>
      <c r="AN14" s="627"/>
      <c r="AO14" s="628"/>
      <c r="AP14" s="618" t="s">
        <v>245</v>
      </c>
      <c r="AQ14" s="619"/>
      <c r="AR14" s="619"/>
      <c r="AS14" s="619"/>
      <c r="AT14" s="619"/>
      <c r="AU14" s="619"/>
      <c r="AV14" s="619"/>
      <c r="AW14" s="619"/>
      <c r="AX14" s="619"/>
      <c r="AY14" s="619"/>
      <c r="AZ14" s="619"/>
      <c r="BA14" s="619"/>
      <c r="BB14" s="619"/>
      <c r="BC14" s="619"/>
      <c r="BD14" s="619"/>
      <c r="BE14" s="619"/>
      <c r="BF14" s="620"/>
      <c r="BG14" s="621">
        <v>298674</v>
      </c>
      <c r="BH14" s="622"/>
      <c r="BI14" s="622"/>
      <c r="BJ14" s="622"/>
      <c r="BK14" s="622"/>
      <c r="BL14" s="622"/>
      <c r="BM14" s="622"/>
      <c r="BN14" s="623"/>
      <c r="BO14" s="624">
        <v>1.7</v>
      </c>
      <c r="BP14" s="624"/>
      <c r="BQ14" s="624"/>
      <c r="BR14" s="624"/>
      <c r="BS14" s="625" t="s">
        <v>122</v>
      </c>
      <c r="BT14" s="625"/>
      <c r="BU14" s="625"/>
      <c r="BV14" s="625"/>
      <c r="BW14" s="625"/>
      <c r="BX14" s="625"/>
      <c r="BY14" s="625"/>
      <c r="BZ14" s="625"/>
      <c r="CA14" s="625"/>
      <c r="CB14" s="629"/>
      <c r="CD14" s="618" t="s">
        <v>246</v>
      </c>
      <c r="CE14" s="619"/>
      <c r="CF14" s="619"/>
      <c r="CG14" s="619"/>
      <c r="CH14" s="619"/>
      <c r="CI14" s="619"/>
      <c r="CJ14" s="619"/>
      <c r="CK14" s="619"/>
      <c r="CL14" s="619"/>
      <c r="CM14" s="619"/>
      <c r="CN14" s="619"/>
      <c r="CO14" s="619"/>
      <c r="CP14" s="619"/>
      <c r="CQ14" s="620"/>
      <c r="CR14" s="621">
        <v>1583186</v>
      </c>
      <c r="CS14" s="622"/>
      <c r="CT14" s="622"/>
      <c r="CU14" s="622"/>
      <c r="CV14" s="622"/>
      <c r="CW14" s="622"/>
      <c r="CX14" s="622"/>
      <c r="CY14" s="623"/>
      <c r="CZ14" s="624">
        <v>3.7</v>
      </c>
      <c r="DA14" s="624"/>
      <c r="DB14" s="624"/>
      <c r="DC14" s="624"/>
      <c r="DD14" s="630">
        <v>64608</v>
      </c>
      <c r="DE14" s="622"/>
      <c r="DF14" s="622"/>
      <c r="DG14" s="622"/>
      <c r="DH14" s="622"/>
      <c r="DI14" s="622"/>
      <c r="DJ14" s="622"/>
      <c r="DK14" s="622"/>
      <c r="DL14" s="622"/>
      <c r="DM14" s="622"/>
      <c r="DN14" s="622"/>
      <c r="DO14" s="622"/>
      <c r="DP14" s="623"/>
      <c r="DQ14" s="630">
        <v>1505436</v>
      </c>
      <c r="DR14" s="622"/>
      <c r="DS14" s="622"/>
      <c r="DT14" s="622"/>
      <c r="DU14" s="622"/>
      <c r="DV14" s="622"/>
      <c r="DW14" s="622"/>
      <c r="DX14" s="622"/>
      <c r="DY14" s="622"/>
      <c r="DZ14" s="622"/>
      <c r="EA14" s="622"/>
      <c r="EB14" s="622"/>
      <c r="EC14" s="631"/>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24" t="s">
        <v>122</v>
      </c>
      <c r="AA15" s="624"/>
      <c r="AB15" s="624"/>
      <c r="AC15" s="624"/>
      <c r="AD15" s="625" t="s">
        <v>122</v>
      </c>
      <c r="AE15" s="625"/>
      <c r="AF15" s="625"/>
      <c r="AG15" s="625"/>
      <c r="AH15" s="625"/>
      <c r="AI15" s="625"/>
      <c r="AJ15" s="625"/>
      <c r="AK15" s="625"/>
      <c r="AL15" s="626" t="s">
        <v>122</v>
      </c>
      <c r="AM15" s="627"/>
      <c r="AN15" s="627"/>
      <c r="AO15" s="628"/>
      <c r="AP15" s="618" t="s">
        <v>248</v>
      </c>
      <c r="AQ15" s="619"/>
      <c r="AR15" s="619"/>
      <c r="AS15" s="619"/>
      <c r="AT15" s="619"/>
      <c r="AU15" s="619"/>
      <c r="AV15" s="619"/>
      <c r="AW15" s="619"/>
      <c r="AX15" s="619"/>
      <c r="AY15" s="619"/>
      <c r="AZ15" s="619"/>
      <c r="BA15" s="619"/>
      <c r="BB15" s="619"/>
      <c r="BC15" s="619"/>
      <c r="BD15" s="619"/>
      <c r="BE15" s="619"/>
      <c r="BF15" s="620"/>
      <c r="BG15" s="621">
        <v>650556</v>
      </c>
      <c r="BH15" s="622"/>
      <c r="BI15" s="622"/>
      <c r="BJ15" s="622"/>
      <c r="BK15" s="622"/>
      <c r="BL15" s="622"/>
      <c r="BM15" s="622"/>
      <c r="BN15" s="623"/>
      <c r="BO15" s="624">
        <v>3.6</v>
      </c>
      <c r="BP15" s="624"/>
      <c r="BQ15" s="624"/>
      <c r="BR15" s="624"/>
      <c r="BS15" s="625" t="s">
        <v>122</v>
      </c>
      <c r="BT15" s="625"/>
      <c r="BU15" s="625"/>
      <c r="BV15" s="625"/>
      <c r="BW15" s="625"/>
      <c r="BX15" s="625"/>
      <c r="BY15" s="625"/>
      <c r="BZ15" s="625"/>
      <c r="CA15" s="625"/>
      <c r="CB15" s="629"/>
      <c r="CD15" s="618" t="s">
        <v>249</v>
      </c>
      <c r="CE15" s="619"/>
      <c r="CF15" s="619"/>
      <c r="CG15" s="619"/>
      <c r="CH15" s="619"/>
      <c r="CI15" s="619"/>
      <c r="CJ15" s="619"/>
      <c r="CK15" s="619"/>
      <c r="CL15" s="619"/>
      <c r="CM15" s="619"/>
      <c r="CN15" s="619"/>
      <c r="CO15" s="619"/>
      <c r="CP15" s="619"/>
      <c r="CQ15" s="620"/>
      <c r="CR15" s="621">
        <v>4871529</v>
      </c>
      <c r="CS15" s="622"/>
      <c r="CT15" s="622"/>
      <c r="CU15" s="622"/>
      <c r="CV15" s="622"/>
      <c r="CW15" s="622"/>
      <c r="CX15" s="622"/>
      <c r="CY15" s="623"/>
      <c r="CZ15" s="624">
        <v>11.4</v>
      </c>
      <c r="DA15" s="624"/>
      <c r="DB15" s="624"/>
      <c r="DC15" s="624"/>
      <c r="DD15" s="630">
        <v>832478</v>
      </c>
      <c r="DE15" s="622"/>
      <c r="DF15" s="622"/>
      <c r="DG15" s="622"/>
      <c r="DH15" s="622"/>
      <c r="DI15" s="622"/>
      <c r="DJ15" s="622"/>
      <c r="DK15" s="622"/>
      <c r="DL15" s="622"/>
      <c r="DM15" s="622"/>
      <c r="DN15" s="622"/>
      <c r="DO15" s="622"/>
      <c r="DP15" s="623"/>
      <c r="DQ15" s="630">
        <v>3561099</v>
      </c>
      <c r="DR15" s="622"/>
      <c r="DS15" s="622"/>
      <c r="DT15" s="622"/>
      <c r="DU15" s="622"/>
      <c r="DV15" s="622"/>
      <c r="DW15" s="622"/>
      <c r="DX15" s="622"/>
      <c r="DY15" s="622"/>
      <c r="DZ15" s="622"/>
      <c r="EA15" s="622"/>
      <c r="EB15" s="622"/>
      <c r="EC15" s="631"/>
    </row>
    <row r="16" spans="2:143" ht="11.25" customHeight="1" x14ac:dyDescent="0.15">
      <c r="B16" s="618" t="s">
        <v>250</v>
      </c>
      <c r="C16" s="619"/>
      <c r="D16" s="619"/>
      <c r="E16" s="619"/>
      <c r="F16" s="619"/>
      <c r="G16" s="619"/>
      <c r="H16" s="619"/>
      <c r="I16" s="619"/>
      <c r="J16" s="619"/>
      <c r="K16" s="619"/>
      <c r="L16" s="619"/>
      <c r="M16" s="619"/>
      <c r="N16" s="619"/>
      <c r="O16" s="619"/>
      <c r="P16" s="619"/>
      <c r="Q16" s="620"/>
      <c r="R16" s="621">
        <v>39089</v>
      </c>
      <c r="S16" s="622"/>
      <c r="T16" s="622"/>
      <c r="U16" s="622"/>
      <c r="V16" s="622"/>
      <c r="W16" s="622"/>
      <c r="X16" s="622"/>
      <c r="Y16" s="623"/>
      <c r="Z16" s="624">
        <v>0.1</v>
      </c>
      <c r="AA16" s="624"/>
      <c r="AB16" s="624"/>
      <c r="AC16" s="624"/>
      <c r="AD16" s="625">
        <v>39089</v>
      </c>
      <c r="AE16" s="625"/>
      <c r="AF16" s="625"/>
      <c r="AG16" s="625"/>
      <c r="AH16" s="625"/>
      <c r="AI16" s="625"/>
      <c r="AJ16" s="625"/>
      <c r="AK16" s="625"/>
      <c r="AL16" s="626">
        <v>0.2</v>
      </c>
      <c r="AM16" s="627"/>
      <c r="AN16" s="627"/>
      <c r="AO16" s="628"/>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25" t="s">
        <v>122</v>
      </c>
      <c r="BT16" s="625"/>
      <c r="BU16" s="625"/>
      <c r="BV16" s="625"/>
      <c r="BW16" s="625"/>
      <c r="BX16" s="625"/>
      <c r="BY16" s="625"/>
      <c r="BZ16" s="625"/>
      <c r="CA16" s="625"/>
      <c r="CB16" s="629"/>
      <c r="CD16" s="618" t="s">
        <v>252</v>
      </c>
      <c r="CE16" s="619"/>
      <c r="CF16" s="619"/>
      <c r="CG16" s="619"/>
      <c r="CH16" s="619"/>
      <c r="CI16" s="619"/>
      <c r="CJ16" s="619"/>
      <c r="CK16" s="619"/>
      <c r="CL16" s="619"/>
      <c r="CM16" s="619"/>
      <c r="CN16" s="619"/>
      <c r="CO16" s="619"/>
      <c r="CP16" s="619"/>
      <c r="CQ16" s="620"/>
      <c r="CR16" s="621">
        <v>33250</v>
      </c>
      <c r="CS16" s="622"/>
      <c r="CT16" s="622"/>
      <c r="CU16" s="622"/>
      <c r="CV16" s="622"/>
      <c r="CW16" s="622"/>
      <c r="CX16" s="622"/>
      <c r="CY16" s="623"/>
      <c r="CZ16" s="624">
        <v>0.1</v>
      </c>
      <c r="DA16" s="624"/>
      <c r="DB16" s="624"/>
      <c r="DC16" s="624"/>
      <c r="DD16" s="630" t="s">
        <v>122</v>
      </c>
      <c r="DE16" s="622"/>
      <c r="DF16" s="622"/>
      <c r="DG16" s="622"/>
      <c r="DH16" s="622"/>
      <c r="DI16" s="622"/>
      <c r="DJ16" s="622"/>
      <c r="DK16" s="622"/>
      <c r="DL16" s="622"/>
      <c r="DM16" s="622"/>
      <c r="DN16" s="622"/>
      <c r="DO16" s="622"/>
      <c r="DP16" s="623"/>
      <c r="DQ16" s="630">
        <v>4571</v>
      </c>
      <c r="DR16" s="622"/>
      <c r="DS16" s="622"/>
      <c r="DT16" s="622"/>
      <c r="DU16" s="622"/>
      <c r="DV16" s="622"/>
      <c r="DW16" s="622"/>
      <c r="DX16" s="622"/>
      <c r="DY16" s="622"/>
      <c r="DZ16" s="622"/>
      <c r="EA16" s="622"/>
      <c r="EB16" s="622"/>
      <c r="EC16" s="631"/>
    </row>
    <row r="17" spans="2:133" ht="11.25" customHeight="1" x14ac:dyDescent="0.15">
      <c r="B17" s="618" t="s">
        <v>253</v>
      </c>
      <c r="C17" s="619"/>
      <c r="D17" s="619"/>
      <c r="E17" s="619"/>
      <c r="F17" s="619"/>
      <c r="G17" s="619"/>
      <c r="H17" s="619"/>
      <c r="I17" s="619"/>
      <c r="J17" s="619"/>
      <c r="K17" s="619"/>
      <c r="L17" s="619"/>
      <c r="M17" s="619"/>
      <c r="N17" s="619"/>
      <c r="O17" s="619"/>
      <c r="P17" s="619"/>
      <c r="Q17" s="620"/>
      <c r="R17" s="621">
        <v>250540</v>
      </c>
      <c r="S17" s="622"/>
      <c r="T17" s="622"/>
      <c r="U17" s="622"/>
      <c r="V17" s="622"/>
      <c r="W17" s="622"/>
      <c r="X17" s="622"/>
      <c r="Y17" s="623"/>
      <c r="Z17" s="624">
        <v>0.6</v>
      </c>
      <c r="AA17" s="624"/>
      <c r="AB17" s="624"/>
      <c r="AC17" s="624"/>
      <c r="AD17" s="625">
        <v>250540</v>
      </c>
      <c r="AE17" s="625"/>
      <c r="AF17" s="625"/>
      <c r="AG17" s="625"/>
      <c r="AH17" s="625"/>
      <c r="AI17" s="625"/>
      <c r="AJ17" s="625"/>
      <c r="AK17" s="625"/>
      <c r="AL17" s="626">
        <v>1.1000000000000001</v>
      </c>
      <c r="AM17" s="627"/>
      <c r="AN17" s="627"/>
      <c r="AO17" s="628"/>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25" t="s">
        <v>122</v>
      </c>
      <c r="BT17" s="625"/>
      <c r="BU17" s="625"/>
      <c r="BV17" s="625"/>
      <c r="BW17" s="625"/>
      <c r="BX17" s="625"/>
      <c r="BY17" s="625"/>
      <c r="BZ17" s="625"/>
      <c r="CA17" s="625"/>
      <c r="CB17" s="629"/>
      <c r="CD17" s="618" t="s">
        <v>255</v>
      </c>
      <c r="CE17" s="619"/>
      <c r="CF17" s="619"/>
      <c r="CG17" s="619"/>
      <c r="CH17" s="619"/>
      <c r="CI17" s="619"/>
      <c r="CJ17" s="619"/>
      <c r="CK17" s="619"/>
      <c r="CL17" s="619"/>
      <c r="CM17" s="619"/>
      <c r="CN17" s="619"/>
      <c r="CO17" s="619"/>
      <c r="CP17" s="619"/>
      <c r="CQ17" s="620"/>
      <c r="CR17" s="621">
        <v>3736445</v>
      </c>
      <c r="CS17" s="622"/>
      <c r="CT17" s="622"/>
      <c r="CU17" s="622"/>
      <c r="CV17" s="622"/>
      <c r="CW17" s="622"/>
      <c r="CX17" s="622"/>
      <c r="CY17" s="623"/>
      <c r="CZ17" s="624">
        <v>8.6999999999999993</v>
      </c>
      <c r="DA17" s="624"/>
      <c r="DB17" s="624"/>
      <c r="DC17" s="624"/>
      <c r="DD17" s="630" t="s">
        <v>122</v>
      </c>
      <c r="DE17" s="622"/>
      <c r="DF17" s="622"/>
      <c r="DG17" s="622"/>
      <c r="DH17" s="622"/>
      <c r="DI17" s="622"/>
      <c r="DJ17" s="622"/>
      <c r="DK17" s="622"/>
      <c r="DL17" s="622"/>
      <c r="DM17" s="622"/>
      <c r="DN17" s="622"/>
      <c r="DO17" s="622"/>
      <c r="DP17" s="623"/>
      <c r="DQ17" s="630">
        <v>3638514</v>
      </c>
      <c r="DR17" s="622"/>
      <c r="DS17" s="622"/>
      <c r="DT17" s="622"/>
      <c r="DU17" s="622"/>
      <c r="DV17" s="622"/>
      <c r="DW17" s="622"/>
      <c r="DX17" s="622"/>
      <c r="DY17" s="622"/>
      <c r="DZ17" s="622"/>
      <c r="EA17" s="622"/>
      <c r="EB17" s="622"/>
      <c r="EC17" s="631"/>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126685</v>
      </c>
      <c r="S18" s="622"/>
      <c r="T18" s="622"/>
      <c r="U18" s="622"/>
      <c r="V18" s="622"/>
      <c r="W18" s="622"/>
      <c r="X18" s="622"/>
      <c r="Y18" s="623"/>
      <c r="Z18" s="624">
        <v>0.3</v>
      </c>
      <c r="AA18" s="624"/>
      <c r="AB18" s="624"/>
      <c r="AC18" s="624"/>
      <c r="AD18" s="625">
        <v>126685</v>
      </c>
      <c r="AE18" s="625"/>
      <c r="AF18" s="625"/>
      <c r="AG18" s="625"/>
      <c r="AH18" s="625"/>
      <c r="AI18" s="625"/>
      <c r="AJ18" s="625"/>
      <c r="AK18" s="625"/>
      <c r="AL18" s="626">
        <v>0.5</v>
      </c>
      <c r="AM18" s="627"/>
      <c r="AN18" s="627"/>
      <c r="AO18" s="628"/>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122</v>
      </c>
      <c r="BP18" s="624"/>
      <c r="BQ18" s="624"/>
      <c r="BR18" s="624"/>
      <c r="BS18" s="625" t="s">
        <v>122</v>
      </c>
      <c r="BT18" s="625"/>
      <c r="BU18" s="625"/>
      <c r="BV18" s="625"/>
      <c r="BW18" s="625"/>
      <c r="BX18" s="625"/>
      <c r="BY18" s="625"/>
      <c r="BZ18" s="625"/>
      <c r="CA18" s="625"/>
      <c r="CB18" s="629"/>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24" t="s">
        <v>122</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112528</v>
      </c>
      <c r="S19" s="622"/>
      <c r="T19" s="622"/>
      <c r="U19" s="622"/>
      <c r="V19" s="622"/>
      <c r="W19" s="622"/>
      <c r="X19" s="622"/>
      <c r="Y19" s="623"/>
      <c r="Z19" s="624">
        <v>0.3</v>
      </c>
      <c r="AA19" s="624"/>
      <c r="AB19" s="624"/>
      <c r="AC19" s="624"/>
      <c r="AD19" s="625">
        <v>112528</v>
      </c>
      <c r="AE19" s="625"/>
      <c r="AF19" s="625"/>
      <c r="AG19" s="625"/>
      <c r="AH19" s="625"/>
      <c r="AI19" s="625"/>
      <c r="AJ19" s="625"/>
      <c r="AK19" s="625"/>
      <c r="AL19" s="626">
        <v>0.5</v>
      </c>
      <c r="AM19" s="627"/>
      <c r="AN19" s="627"/>
      <c r="AO19" s="628"/>
      <c r="AP19" s="618" t="s">
        <v>260</v>
      </c>
      <c r="AQ19" s="619"/>
      <c r="AR19" s="619"/>
      <c r="AS19" s="619"/>
      <c r="AT19" s="619"/>
      <c r="AU19" s="619"/>
      <c r="AV19" s="619"/>
      <c r="AW19" s="619"/>
      <c r="AX19" s="619"/>
      <c r="AY19" s="619"/>
      <c r="AZ19" s="619"/>
      <c r="BA19" s="619"/>
      <c r="BB19" s="619"/>
      <c r="BC19" s="619"/>
      <c r="BD19" s="619"/>
      <c r="BE19" s="619"/>
      <c r="BF19" s="620"/>
      <c r="BG19" s="621">
        <v>1334067</v>
      </c>
      <c r="BH19" s="622"/>
      <c r="BI19" s="622"/>
      <c r="BJ19" s="622"/>
      <c r="BK19" s="622"/>
      <c r="BL19" s="622"/>
      <c r="BM19" s="622"/>
      <c r="BN19" s="623"/>
      <c r="BO19" s="624">
        <v>7.5</v>
      </c>
      <c r="BP19" s="624"/>
      <c r="BQ19" s="624"/>
      <c r="BR19" s="624"/>
      <c r="BS19" s="625" t="s">
        <v>122</v>
      </c>
      <c r="BT19" s="625"/>
      <c r="BU19" s="625"/>
      <c r="BV19" s="625"/>
      <c r="BW19" s="625"/>
      <c r="BX19" s="625"/>
      <c r="BY19" s="625"/>
      <c r="BZ19" s="625"/>
      <c r="CA19" s="625"/>
      <c r="CB19" s="629"/>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24" t="s">
        <v>122</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x14ac:dyDescent="0.15">
      <c r="B20" s="634" t="s">
        <v>262</v>
      </c>
      <c r="C20" s="635"/>
      <c r="D20" s="635"/>
      <c r="E20" s="635"/>
      <c r="F20" s="635"/>
      <c r="G20" s="635"/>
      <c r="H20" s="635"/>
      <c r="I20" s="635"/>
      <c r="J20" s="635"/>
      <c r="K20" s="635"/>
      <c r="L20" s="635"/>
      <c r="M20" s="635"/>
      <c r="N20" s="635"/>
      <c r="O20" s="635"/>
      <c r="P20" s="635"/>
      <c r="Q20" s="636"/>
      <c r="R20" s="621">
        <v>14157</v>
      </c>
      <c r="S20" s="622"/>
      <c r="T20" s="622"/>
      <c r="U20" s="622"/>
      <c r="V20" s="622"/>
      <c r="W20" s="622"/>
      <c r="X20" s="622"/>
      <c r="Y20" s="623"/>
      <c r="Z20" s="624">
        <v>0</v>
      </c>
      <c r="AA20" s="624"/>
      <c r="AB20" s="624"/>
      <c r="AC20" s="624"/>
      <c r="AD20" s="625">
        <v>14157</v>
      </c>
      <c r="AE20" s="625"/>
      <c r="AF20" s="625"/>
      <c r="AG20" s="625"/>
      <c r="AH20" s="625"/>
      <c r="AI20" s="625"/>
      <c r="AJ20" s="625"/>
      <c r="AK20" s="625"/>
      <c r="AL20" s="626">
        <v>0.1</v>
      </c>
      <c r="AM20" s="627"/>
      <c r="AN20" s="627"/>
      <c r="AO20" s="628"/>
      <c r="AP20" s="618" t="s">
        <v>263</v>
      </c>
      <c r="AQ20" s="619"/>
      <c r="AR20" s="619"/>
      <c r="AS20" s="619"/>
      <c r="AT20" s="619"/>
      <c r="AU20" s="619"/>
      <c r="AV20" s="619"/>
      <c r="AW20" s="619"/>
      <c r="AX20" s="619"/>
      <c r="AY20" s="619"/>
      <c r="AZ20" s="619"/>
      <c r="BA20" s="619"/>
      <c r="BB20" s="619"/>
      <c r="BC20" s="619"/>
      <c r="BD20" s="619"/>
      <c r="BE20" s="619"/>
      <c r="BF20" s="620"/>
      <c r="BG20" s="621">
        <v>1334067</v>
      </c>
      <c r="BH20" s="622"/>
      <c r="BI20" s="622"/>
      <c r="BJ20" s="622"/>
      <c r="BK20" s="622"/>
      <c r="BL20" s="622"/>
      <c r="BM20" s="622"/>
      <c r="BN20" s="623"/>
      <c r="BO20" s="624">
        <v>7.5</v>
      </c>
      <c r="BP20" s="624"/>
      <c r="BQ20" s="624"/>
      <c r="BR20" s="624"/>
      <c r="BS20" s="625" t="s">
        <v>122</v>
      </c>
      <c r="BT20" s="625"/>
      <c r="BU20" s="625"/>
      <c r="BV20" s="625"/>
      <c r="BW20" s="625"/>
      <c r="BX20" s="625"/>
      <c r="BY20" s="625"/>
      <c r="BZ20" s="625"/>
      <c r="CA20" s="625"/>
      <c r="CB20" s="629"/>
      <c r="CD20" s="618" t="s">
        <v>264</v>
      </c>
      <c r="CE20" s="619"/>
      <c r="CF20" s="619"/>
      <c r="CG20" s="619"/>
      <c r="CH20" s="619"/>
      <c r="CI20" s="619"/>
      <c r="CJ20" s="619"/>
      <c r="CK20" s="619"/>
      <c r="CL20" s="619"/>
      <c r="CM20" s="619"/>
      <c r="CN20" s="619"/>
      <c r="CO20" s="619"/>
      <c r="CP20" s="619"/>
      <c r="CQ20" s="620"/>
      <c r="CR20" s="621">
        <v>42818956</v>
      </c>
      <c r="CS20" s="622"/>
      <c r="CT20" s="622"/>
      <c r="CU20" s="622"/>
      <c r="CV20" s="622"/>
      <c r="CW20" s="622"/>
      <c r="CX20" s="622"/>
      <c r="CY20" s="623"/>
      <c r="CZ20" s="624">
        <v>100</v>
      </c>
      <c r="DA20" s="624"/>
      <c r="DB20" s="624"/>
      <c r="DC20" s="624"/>
      <c r="DD20" s="630">
        <v>4704657</v>
      </c>
      <c r="DE20" s="622"/>
      <c r="DF20" s="622"/>
      <c r="DG20" s="622"/>
      <c r="DH20" s="622"/>
      <c r="DI20" s="622"/>
      <c r="DJ20" s="622"/>
      <c r="DK20" s="622"/>
      <c r="DL20" s="622"/>
      <c r="DM20" s="622"/>
      <c r="DN20" s="622"/>
      <c r="DO20" s="622"/>
      <c r="DP20" s="623"/>
      <c r="DQ20" s="630">
        <v>28588469</v>
      </c>
      <c r="DR20" s="622"/>
      <c r="DS20" s="622"/>
      <c r="DT20" s="622"/>
      <c r="DU20" s="622"/>
      <c r="DV20" s="622"/>
      <c r="DW20" s="622"/>
      <c r="DX20" s="622"/>
      <c r="DY20" s="622"/>
      <c r="DZ20" s="622"/>
      <c r="EA20" s="622"/>
      <c r="EB20" s="622"/>
      <c r="EC20" s="631"/>
    </row>
    <row r="21" spans="2:133" ht="11.25" customHeight="1" x14ac:dyDescent="0.15">
      <c r="B21" s="618" t="s">
        <v>265</v>
      </c>
      <c r="C21" s="619"/>
      <c r="D21" s="619"/>
      <c r="E21" s="619"/>
      <c r="F21" s="619"/>
      <c r="G21" s="619"/>
      <c r="H21" s="619"/>
      <c r="I21" s="619"/>
      <c r="J21" s="619"/>
      <c r="K21" s="619"/>
      <c r="L21" s="619"/>
      <c r="M21" s="619"/>
      <c r="N21" s="619"/>
      <c r="O21" s="619"/>
      <c r="P21" s="619"/>
      <c r="Q21" s="620"/>
      <c r="R21" s="621">
        <v>3003441</v>
      </c>
      <c r="S21" s="622"/>
      <c r="T21" s="622"/>
      <c r="U21" s="622"/>
      <c r="V21" s="622"/>
      <c r="W21" s="622"/>
      <c r="X21" s="622"/>
      <c r="Y21" s="623"/>
      <c r="Z21" s="624">
        <v>6.7</v>
      </c>
      <c r="AA21" s="624"/>
      <c r="AB21" s="624"/>
      <c r="AC21" s="624"/>
      <c r="AD21" s="625">
        <v>2794111</v>
      </c>
      <c r="AE21" s="625"/>
      <c r="AF21" s="625"/>
      <c r="AG21" s="625"/>
      <c r="AH21" s="625"/>
      <c r="AI21" s="625"/>
      <c r="AJ21" s="625"/>
      <c r="AK21" s="625"/>
      <c r="AL21" s="626">
        <v>12</v>
      </c>
      <c r="AM21" s="627"/>
      <c r="AN21" s="627"/>
      <c r="AO21" s="628"/>
      <c r="AP21" s="618" t="s">
        <v>266</v>
      </c>
      <c r="AQ21" s="637"/>
      <c r="AR21" s="637"/>
      <c r="AS21" s="637"/>
      <c r="AT21" s="637"/>
      <c r="AU21" s="637"/>
      <c r="AV21" s="637"/>
      <c r="AW21" s="637"/>
      <c r="AX21" s="637"/>
      <c r="AY21" s="637"/>
      <c r="AZ21" s="637"/>
      <c r="BA21" s="637"/>
      <c r="BB21" s="637"/>
      <c r="BC21" s="637"/>
      <c r="BD21" s="637"/>
      <c r="BE21" s="637"/>
      <c r="BF21" s="638"/>
      <c r="BG21" s="621" t="s">
        <v>122</v>
      </c>
      <c r="BH21" s="622"/>
      <c r="BI21" s="622"/>
      <c r="BJ21" s="622"/>
      <c r="BK21" s="622"/>
      <c r="BL21" s="622"/>
      <c r="BM21" s="622"/>
      <c r="BN21" s="623"/>
      <c r="BO21" s="624" t="s">
        <v>122</v>
      </c>
      <c r="BP21" s="624"/>
      <c r="BQ21" s="624"/>
      <c r="BR21" s="624"/>
      <c r="BS21" s="625" t="s">
        <v>122</v>
      </c>
      <c r="BT21" s="625"/>
      <c r="BU21" s="625"/>
      <c r="BV21" s="625"/>
      <c r="BW21" s="625"/>
      <c r="BX21" s="625"/>
      <c r="BY21" s="625"/>
      <c r="BZ21" s="625"/>
      <c r="CA21" s="625"/>
      <c r="CB21" s="629"/>
      <c r="CD21" s="642"/>
      <c r="CE21" s="643"/>
      <c r="CF21" s="643"/>
      <c r="CG21" s="643"/>
      <c r="CH21" s="643"/>
      <c r="CI21" s="643"/>
      <c r="CJ21" s="643"/>
      <c r="CK21" s="643"/>
      <c r="CL21" s="643"/>
      <c r="CM21" s="643"/>
      <c r="CN21" s="643"/>
      <c r="CO21" s="643"/>
      <c r="CP21" s="643"/>
      <c r="CQ21" s="644"/>
      <c r="CR21" s="645"/>
      <c r="CS21" s="640"/>
      <c r="CT21" s="640"/>
      <c r="CU21" s="640"/>
      <c r="CV21" s="640"/>
      <c r="CW21" s="640"/>
      <c r="CX21" s="640"/>
      <c r="CY21" s="646"/>
      <c r="CZ21" s="647"/>
      <c r="DA21" s="647"/>
      <c r="DB21" s="647"/>
      <c r="DC21" s="647"/>
      <c r="DD21" s="639"/>
      <c r="DE21" s="640"/>
      <c r="DF21" s="640"/>
      <c r="DG21" s="640"/>
      <c r="DH21" s="640"/>
      <c r="DI21" s="640"/>
      <c r="DJ21" s="640"/>
      <c r="DK21" s="640"/>
      <c r="DL21" s="640"/>
      <c r="DM21" s="640"/>
      <c r="DN21" s="640"/>
      <c r="DO21" s="640"/>
      <c r="DP21" s="646"/>
      <c r="DQ21" s="639"/>
      <c r="DR21" s="640"/>
      <c r="DS21" s="640"/>
      <c r="DT21" s="640"/>
      <c r="DU21" s="640"/>
      <c r="DV21" s="640"/>
      <c r="DW21" s="640"/>
      <c r="DX21" s="640"/>
      <c r="DY21" s="640"/>
      <c r="DZ21" s="640"/>
      <c r="EA21" s="640"/>
      <c r="EB21" s="640"/>
      <c r="EC21" s="641"/>
    </row>
    <row r="22" spans="2:133" ht="11.25" customHeight="1" x14ac:dyDescent="0.15">
      <c r="B22" s="618" t="s">
        <v>267</v>
      </c>
      <c r="C22" s="619"/>
      <c r="D22" s="619"/>
      <c r="E22" s="619"/>
      <c r="F22" s="619"/>
      <c r="G22" s="619"/>
      <c r="H22" s="619"/>
      <c r="I22" s="619"/>
      <c r="J22" s="619"/>
      <c r="K22" s="619"/>
      <c r="L22" s="619"/>
      <c r="M22" s="619"/>
      <c r="N22" s="619"/>
      <c r="O22" s="619"/>
      <c r="P22" s="619"/>
      <c r="Q22" s="620"/>
      <c r="R22" s="621">
        <v>2794111</v>
      </c>
      <c r="S22" s="622"/>
      <c r="T22" s="622"/>
      <c r="U22" s="622"/>
      <c r="V22" s="622"/>
      <c r="W22" s="622"/>
      <c r="X22" s="622"/>
      <c r="Y22" s="623"/>
      <c r="Z22" s="624">
        <v>6.3</v>
      </c>
      <c r="AA22" s="624"/>
      <c r="AB22" s="624"/>
      <c r="AC22" s="624"/>
      <c r="AD22" s="625">
        <v>2794111</v>
      </c>
      <c r="AE22" s="625"/>
      <c r="AF22" s="625"/>
      <c r="AG22" s="625"/>
      <c r="AH22" s="625"/>
      <c r="AI22" s="625"/>
      <c r="AJ22" s="625"/>
      <c r="AK22" s="625"/>
      <c r="AL22" s="626">
        <v>12</v>
      </c>
      <c r="AM22" s="627"/>
      <c r="AN22" s="627"/>
      <c r="AO22" s="628"/>
      <c r="AP22" s="618" t="s">
        <v>268</v>
      </c>
      <c r="AQ22" s="637"/>
      <c r="AR22" s="637"/>
      <c r="AS22" s="637"/>
      <c r="AT22" s="637"/>
      <c r="AU22" s="637"/>
      <c r="AV22" s="637"/>
      <c r="AW22" s="637"/>
      <c r="AX22" s="637"/>
      <c r="AY22" s="637"/>
      <c r="AZ22" s="637"/>
      <c r="BA22" s="637"/>
      <c r="BB22" s="637"/>
      <c r="BC22" s="637"/>
      <c r="BD22" s="637"/>
      <c r="BE22" s="637"/>
      <c r="BF22" s="638"/>
      <c r="BG22" s="621" t="s">
        <v>122</v>
      </c>
      <c r="BH22" s="622"/>
      <c r="BI22" s="622"/>
      <c r="BJ22" s="622"/>
      <c r="BK22" s="622"/>
      <c r="BL22" s="622"/>
      <c r="BM22" s="622"/>
      <c r="BN22" s="623"/>
      <c r="BO22" s="624" t="s">
        <v>122</v>
      </c>
      <c r="BP22" s="624"/>
      <c r="BQ22" s="624"/>
      <c r="BR22" s="624"/>
      <c r="BS22" s="625" t="s">
        <v>122</v>
      </c>
      <c r="BT22" s="625"/>
      <c r="BU22" s="625"/>
      <c r="BV22" s="625"/>
      <c r="BW22" s="625"/>
      <c r="BX22" s="625"/>
      <c r="BY22" s="625"/>
      <c r="BZ22" s="625"/>
      <c r="CA22" s="625"/>
      <c r="CB22" s="629"/>
      <c r="CD22" s="603" t="s">
        <v>269</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209284</v>
      </c>
      <c r="S23" s="622"/>
      <c r="T23" s="622"/>
      <c r="U23" s="622"/>
      <c r="V23" s="622"/>
      <c r="W23" s="622"/>
      <c r="X23" s="622"/>
      <c r="Y23" s="623"/>
      <c r="Z23" s="624">
        <v>0.5</v>
      </c>
      <c r="AA23" s="624"/>
      <c r="AB23" s="624"/>
      <c r="AC23" s="624"/>
      <c r="AD23" s="625" t="s">
        <v>122</v>
      </c>
      <c r="AE23" s="625"/>
      <c r="AF23" s="625"/>
      <c r="AG23" s="625"/>
      <c r="AH23" s="625"/>
      <c r="AI23" s="625"/>
      <c r="AJ23" s="625"/>
      <c r="AK23" s="625"/>
      <c r="AL23" s="626" t="s">
        <v>122</v>
      </c>
      <c r="AM23" s="627"/>
      <c r="AN23" s="627"/>
      <c r="AO23" s="628"/>
      <c r="AP23" s="618" t="s">
        <v>271</v>
      </c>
      <c r="AQ23" s="637"/>
      <c r="AR23" s="637"/>
      <c r="AS23" s="637"/>
      <c r="AT23" s="637"/>
      <c r="AU23" s="637"/>
      <c r="AV23" s="637"/>
      <c r="AW23" s="637"/>
      <c r="AX23" s="637"/>
      <c r="AY23" s="637"/>
      <c r="AZ23" s="637"/>
      <c r="BA23" s="637"/>
      <c r="BB23" s="637"/>
      <c r="BC23" s="637"/>
      <c r="BD23" s="637"/>
      <c r="BE23" s="637"/>
      <c r="BF23" s="638"/>
      <c r="BG23" s="621">
        <v>1334067</v>
      </c>
      <c r="BH23" s="622"/>
      <c r="BI23" s="622"/>
      <c r="BJ23" s="622"/>
      <c r="BK23" s="622"/>
      <c r="BL23" s="622"/>
      <c r="BM23" s="622"/>
      <c r="BN23" s="623"/>
      <c r="BO23" s="624">
        <v>7.5</v>
      </c>
      <c r="BP23" s="624"/>
      <c r="BQ23" s="624"/>
      <c r="BR23" s="624"/>
      <c r="BS23" s="625" t="s">
        <v>122</v>
      </c>
      <c r="BT23" s="625"/>
      <c r="BU23" s="625"/>
      <c r="BV23" s="625"/>
      <c r="BW23" s="625"/>
      <c r="BX23" s="625"/>
      <c r="BY23" s="625"/>
      <c r="BZ23" s="625"/>
      <c r="CA23" s="625"/>
      <c r="CB23" s="629"/>
      <c r="CD23" s="603" t="s">
        <v>211</v>
      </c>
      <c r="CE23" s="604"/>
      <c r="CF23" s="604"/>
      <c r="CG23" s="604"/>
      <c r="CH23" s="604"/>
      <c r="CI23" s="604"/>
      <c r="CJ23" s="604"/>
      <c r="CK23" s="604"/>
      <c r="CL23" s="604"/>
      <c r="CM23" s="604"/>
      <c r="CN23" s="604"/>
      <c r="CO23" s="604"/>
      <c r="CP23" s="604"/>
      <c r="CQ23" s="605"/>
      <c r="CR23" s="603" t="s">
        <v>272</v>
      </c>
      <c r="CS23" s="604"/>
      <c r="CT23" s="604"/>
      <c r="CU23" s="604"/>
      <c r="CV23" s="604"/>
      <c r="CW23" s="604"/>
      <c r="CX23" s="604"/>
      <c r="CY23" s="605"/>
      <c r="CZ23" s="603" t="s">
        <v>273</v>
      </c>
      <c r="DA23" s="604"/>
      <c r="DB23" s="604"/>
      <c r="DC23" s="605"/>
      <c r="DD23" s="603" t="s">
        <v>274</v>
      </c>
      <c r="DE23" s="604"/>
      <c r="DF23" s="604"/>
      <c r="DG23" s="604"/>
      <c r="DH23" s="604"/>
      <c r="DI23" s="604"/>
      <c r="DJ23" s="604"/>
      <c r="DK23" s="605"/>
      <c r="DL23" s="648" t="s">
        <v>275</v>
      </c>
      <c r="DM23" s="649"/>
      <c r="DN23" s="649"/>
      <c r="DO23" s="649"/>
      <c r="DP23" s="649"/>
      <c r="DQ23" s="649"/>
      <c r="DR23" s="649"/>
      <c r="DS23" s="649"/>
      <c r="DT23" s="649"/>
      <c r="DU23" s="649"/>
      <c r="DV23" s="650"/>
      <c r="DW23" s="603" t="s">
        <v>276</v>
      </c>
      <c r="DX23" s="604"/>
      <c r="DY23" s="604"/>
      <c r="DZ23" s="604"/>
      <c r="EA23" s="604"/>
      <c r="EB23" s="604"/>
      <c r="EC23" s="605"/>
    </row>
    <row r="24" spans="2:133" ht="11.25" customHeight="1" x14ac:dyDescent="0.15">
      <c r="B24" s="618" t="s">
        <v>277</v>
      </c>
      <c r="C24" s="619"/>
      <c r="D24" s="619"/>
      <c r="E24" s="619"/>
      <c r="F24" s="619"/>
      <c r="G24" s="619"/>
      <c r="H24" s="619"/>
      <c r="I24" s="619"/>
      <c r="J24" s="619"/>
      <c r="K24" s="619"/>
      <c r="L24" s="619"/>
      <c r="M24" s="619"/>
      <c r="N24" s="619"/>
      <c r="O24" s="619"/>
      <c r="P24" s="619"/>
      <c r="Q24" s="620"/>
      <c r="R24" s="621">
        <v>46</v>
      </c>
      <c r="S24" s="622"/>
      <c r="T24" s="622"/>
      <c r="U24" s="622"/>
      <c r="V24" s="622"/>
      <c r="W24" s="622"/>
      <c r="X24" s="622"/>
      <c r="Y24" s="623"/>
      <c r="Z24" s="624">
        <v>0</v>
      </c>
      <c r="AA24" s="624"/>
      <c r="AB24" s="624"/>
      <c r="AC24" s="624"/>
      <c r="AD24" s="625" t="s">
        <v>122</v>
      </c>
      <c r="AE24" s="625"/>
      <c r="AF24" s="625"/>
      <c r="AG24" s="625"/>
      <c r="AH24" s="625"/>
      <c r="AI24" s="625"/>
      <c r="AJ24" s="625"/>
      <c r="AK24" s="625"/>
      <c r="AL24" s="626" t="s">
        <v>122</v>
      </c>
      <c r="AM24" s="627"/>
      <c r="AN24" s="627"/>
      <c r="AO24" s="628"/>
      <c r="AP24" s="618" t="s">
        <v>278</v>
      </c>
      <c r="AQ24" s="637"/>
      <c r="AR24" s="637"/>
      <c r="AS24" s="637"/>
      <c r="AT24" s="637"/>
      <c r="AU24" s="637"/>
      <c r="AV24" s="637"/>
      <c r="AW24" s="637"/>
      <c r="AX24" s="637"/>
      <c r="AY24" s="637"/>
      <c r="AZ24" s="637"/>
      <c r="BA24" s="637"/>
      <c r="BB24" s="637"/>
      <c r="BC24" s="637"/>
      <c r="BD24" s="637"/>
      <c r="BE24" s="637"/>
      <c r="BF24" s="638"/>
      <c r="BG24" s="621" t="s">
        <v>122</v>
      </c>
      <c r="BH24" s="622"/>
      <c r="BI24" s="622"/>
      <c r="BJ24" s="622"/>
      <c r="BK24" s="622"/>
      <c r="BL24" s="622"/>
      <c r="BM24" s="622"/>
      <c r="BN24" s="623"/>
      <c r="BO24" s="624" t="s">
        <v>122</v>
      </c>
      <c r="BP24" s="624"/>
      <c r="BQ24" s="624"/>
      <c r="BR24" s="624"/>
      <c r="BS24" s="625" t="s">
        <v>122</v>
      </c>
      <c r="BT24" s="625"/>
      <c r="BU24" s="625"/>
      <c r="BV24" s="625"/>
      <c r="BW24" s="625"/>
      <c r="BX24" s="625"/>
      <c r="BY24" s="625"/>
      <c r="BZ24" s="625"/>
      <c r="CA24" s="625"/>
      <c r="CB24" s="629"/>
      <c r="CD24" s="607" t="s">
        <v>279</v>
      </c>
      <c r="CE24" s="608"/>
      <c r="CF24" s="608"/>
      <c r="CG24" s="608"/>
      <c r="CH24" s="608"/>
      <c r="CI24" s="608"/>
      <c r="CJ24" s="608"/>
      <c r="CK24" s="608"/>
      <c r="CL24" s="608"/>
      <c r="CM24" s="608"/>
      <c r="CN24" s="608"/>
      <c r="CO24" s="608"/>
      <c r="CP24" s="608"/>
      <c r="CQ24" s="609"/>
      <c r="CR24" s="610">
        <v>21138373</v>
      </c>
      <c r="CS24" s="611"/>
      <c r="CT24" s="611"/>
      <c r="CU24" s="611"/>
      <c r="CV24" s="611"/>
      <c r="CW24" s="611"/>
      <c r="CX24" s="611"/>
      <c r="CY24" s="612"/>
      <c r="CZ24" s="615">
        <v>49.4</v>
      </c>
      <c r="DA24" s="616"/>
      <c r="DB24" s="616"/>
      <c r="DC24" s="632"/>
      <c r="DD24" s="656">
        <v>13490227</v>
      </c>
      <c r="DE24" s="611"/>
      <c r="DF24" s="611"/>
      <c r="DG24" s="611"/>
      <c r="DH24" s="611"/>
      <c r="DI24" s="611"/>
      <c r="DJ24" s="611"/>
      <c r="DK24" s="612"/>
      <c r="DL24" s="656">
        <v>11611211</v>
      </c>
      <c r="DM24" s="611"/>
      <c r="DN24" s="611"/>
      <c r="DO24" s="611"/>
      <c r="DP24" s="611"/>
      <c r="DQ24" s="611"/>
      <c r="DR24" s="611"/>
      <c r="DS24" s="611"/>
      <c r="DT24" s="611"/>
      <c r="DU24" s="611"/>
      <c r="DV24" s="612"/>
      <c r="DW24" s="615">
        <v>49.6</v>
      </c>
      <c r="DX24" s="616"/>
      <c r="DY24" s="616"/>
      <c r="DZ24" s="616"/>
      <c r="EA24" s="616"/>
      <c r="EB24" s="616"/>
      <c r="EC24" s="617"/>
    </row>
    <row r="25" spans="2:133" ht="11.25" customHeight="1" x14ac:dyDescent="0.15">
      <c r="B25" s="618" t="s">
        <v>280</v>
      </c>
      <c r="C25" s="619"/>
      <c r="D25" s="619"/>
      <c r="E25" s="619"/>
      <c r="F25" s="619"/>
      <c r="G25" s="619"/>
      <c r="H25" s="619"/>
      <c r="I25" s="619"/>
      <c r="J25" s="619"/>
      <c r="K25" s="619"/>
      <c r="L25" s="619"/>
      <c r="M25" s="619"/>
      <c r="N25" s="619"/>
      <c r="O25" s="619"/>
      <c r="P25" s="619"/>
      <c r="Q25" s="620"/>
      <c r="R25" s="621">
        <v>24572870</v>
      </c>
      <c r="S25" s="622"/>
      <c r="T25" s="622"/>
      <c r="U25" s="622"/>
      <c r="V25" s="622"/>
      <c r="W25" s="622"/>
      <c r="X25" s="622"/>
      <c r="Y25" s="623"/>
      <c r="Z25" s="624">
        <v>55</v>
      </c>
      <c r="AA25" s="624"/>
      <c r="AB25" s="624"/>
      <c r="AC25" s="624"/>
      <c r="AD25" s="625">
        <v>23029473</v>
      </c>
      <c r="AE25" s="625"/>
      <c r="AF25" s="625"/>
      <c r="AG25" s="625"/>
      <c r="AH25" s="625"/>
      <c r="AI25" s="625"/>
      <c r="AJ25" s="625"/>
      <c r="AK25" s="625"/>
      <c r="AL25" s="626">
        <v>99.3</v>
      </c>
      <c r="AM25" s="627"/>
      <c r="AN25" s="627"/>
      <c r="AO25" s="628"/>
      <c r="AP25" s="618" t="s">
        <v>281</v>
      </c>
      <c r="AQ25" s="637"/>
      <c r="AR25" s="637"/>
      <c r="AS25" s="637"/>
      <c r="AT25" s="637"/>
      <c r="AU25" s="637"/>
      <c r="AV25" s="637"/>
      <c r="AW25" s="637"/>
      <c r="AX25" s="637"/>
      <c r="AY25" s="637"/>
      <c r="AZ25" s="637"/>
      <c r="BA25" s="637"/>
      <c r="BB25" s="637"/>
      <c r="BC25" s="637"/>
      <c r="BD25" s="637"/>
      <c r="BE25" s="637"/>
      <c r="BF25" s="638"/>
      <c r="BG25" s="621" t="s">
        <v>122</v>
      </c>
      <c r="BH25" s="622"/>
      <c r="BI25" s="622"/>
      <c r="BJ25" s="622"/>
      <c r="BK25" s="622"/>
      <c r="BL25" s="622"/>
      <c r="BM25" s="622"/>
      <c r="BN25" s="623"/>
      <c r="BO25" s="624" t="s">
        <v>122</v>
      </c>
      <c r="BP25" s="624"/>
      <c r="BQ25" s="624"/>
      <c r="BR25" s="624"/>
      <c r="BS25" s="625" t="s">
        <v>122</v>
      </c>
      <c r="BT25" s="625"/>
      <c r="BU25" s="625"/>
      <c r="BV25" s="625"/>
      <c r="BW25" s="625"/>
      <c r="BX25" s="625"/>
      <c r="BY25" s="625"/>
      <c r="BZ25" s="625"/>
      <c r="CA25" s="625"/>
      <c r="CB25" s="629"/>
      <c r="CD25" s="618" t="s">
        <v>282</v>
      </c>
      <c r="CE25" s="619"/>
      <c r="CF25" s="619"/>
      <c r="CG25" s="619"/>
      <c r="CH25" s="619"/>
      <c r="CI25" s="619"/>
      <c r="CJ25" s="619"/>
      <c r="CK25" s="619"/>
      <c r="CL25" s="619"/>
      <c r="CM25" s="619"/>
      <c r="CN25" s="619"/>
      <c r="CO25" s="619"/>
      <c r="CP25" s="619"/>
      <c r="CQ25" s="620"/>
      <c r="CR25" s="621">
        <v>6338817</v>
      </c>
      <c r="CS25" s="653"/>
      <c r="CT25" s="653"/>
      <c r="CU25" s="653"/>
      <c r="CV25" s="653"/>
      <c r="CW25" s="653"/>
      <c r="CX25" s="653"/>
      <c r="CY25" s="654"/>
      <c r="CZ25" s="626">
        <v>14.8</v>
      </c>
      <c r="DA25" s="651"/>
      <c r="DB25" s="651"/>
      <c r="DC25" s="655"/>
      <c r="DD25" s="630">
        <v>5778325</v>
      </c>
      <c r="DE25" s="653"/>
      <c r="DF25" s="653"/>
      <c r="DG25" s="653"/>
      <c r="DH25" s="653"/>
      <c r="DI25" s="653"/>
      <c r="DJ25" s="653"/>
      <c r="DK25" s="654"/>
      <c r="DL25" s="630">
        <v>5367783</v>
      </c>
      <c r="DM25" s="653"/>
      <c r="DN25" s="653"/>
      <c r="DO25" s="653"/>
      <c r="DP25" s="653"/>
      <c r="DQ25" s="653"/>
      <c r="DR25" s="653"/>
      <c r="DS25" s="653"/>
      <c r="DT25" s="653"/>
      <c r="DU25" s="653"/>
      <c r="DV25" s="654"/>
      <c r="DW25" s="626">
        <v>22.9</v>
      </c>
      <c r="DX25" s="651"/>
      <c r="DY25" s="651"/>
      <c r="DZ25" s="651"/>
      <c r="EA25" s="651"/>
      <c r="EB25" s="651"/>
      <c r="EC25" s="652"/>
    </row>
    <row r="26" spans="2:133" ht="11.25" customHeight="1" x14ac:dyDescent="0.15">
      <c r="B26" s="618" t="s">
        <v>283</v>
      </c>
      <c r="C26" s="619"/>
      <c r="D26" s="619"/>
      <c r="E26" s="619"/>
      <c r="F26" s="619"/>
      <c r="G26" s="619"/>
      <c r="H26" s="619"/>
      <c r="I26" s="619"/>
      <c r="J26" s="619"/>
      <c r="K26" s="619"/>
      <c r="L26" s="619"/>
      <c r="M26" s="619"/>
      <c r="N26" s="619"/>
      <c r="O26" s="619"/>
      <c r="P26" s="619"/>
      <c r="Q26" s="620"/>
      <c r="R26" s="621">
        <v>16666</v>
      </c>
      <c r="S26" s="622"/>
      <c r="T26" s="622"/>
      <c r="U26" s="622"/>
      <c r="V26" s="622"/>
      <c r="W26" s="622"/>
      <c r="X26" s="622"/>
      <c r="Y26" s="623"/>
      <c r="Z26" s="624">
        <v>0</v>
      </c>
      <c r="AA26" s="624"/>
      <c r="AB26" s="624"/>
      <c r="AC26" s="624"/>
      <c r="AD26" s="625">
        <v>16666</v>
      </c>
      <c r="AE26" s="625"/>
      <c r="AF26" s="625"/>
      <c r="AG26" s="625"/>
      <c r="AH26" s="625"/>
      <c r="AI26" s="625"/>
      <c r="AJ26" s="625"/>
      <c r="AK26" s="625"/>
      <c r="AL26" s="626">
        <v>0.1</v>
      </c>
      <c r="AM26" s="627"/>
      <c r="AN26" s="627"/>
      <c r="AO26" s="628"/>
      <c r="AP26" s="618" t="s">
        <v>284</v>
      </c>
      <c r="AQ26" s="637"/>
      <c r="AR26" s="637"/>
      <c r="AS26" s="637"/>
      <c r="AT26" s="637"/>
      <c r="AU26" s="637"/>
      <c r="AV26" s="637"/>
      <c r="AW26" s="637"/>
      <c r="AX26" s="637"/>
      <c r="AY26" s="637"/>
      <c r="AZ26" s="637"/>
      <c r="BA26" s="637"/>
      <c r="BB26" s="637"/>
      <c r="BC26" s="637"/>
      <c r="BD26" s="637"/>
      <c r="BE26" s="637"/>
      <c r="BF26" s="638"/>
      <c r="BG26" s="621" t="s">
        <v>122</v>
      </c>
      <c r="BH26" s="622"/>
      <c r="BI26" s="622"/>
      <c r="BJ26" s="622"/>
      <c r="BK26" s="622"/>
      <c r="BL26" s="622"/>
      <c r="BM26" s="622"/>
      <c r="BN26" s="623"/>
      <c r="BO26" s="624" t="s">
        <v>122</v>
      </c>
      <c r="BP26" s="624"/>
      <c r="BQ26" s="624"/>
      <c r="BR26" s="624"/>
      <c r="BS26" s="625" t="s">
        <v>122</v>
      </c>
      <c r="BT26" s="625"/>
      <c r="BU26" s="625"/>
      <c r="BV26" s="625"/>
      <c r="BW26" s="625"/>
      <c r="BX26" s="625"/>
      <c r="BY26" s="625"/>
      <c r="BZ26" s="625"/>
      <c r="CA26" s="625"/>
      <c r="CB26" s="629"/>
      <c r="CD26" s="618" t="s">
        <v>285</v>
      </c>
      <c r="CE26" s="619"/>
      <c r="CF26" s="619"/>
      <c r="CG26" s="619"/>
      <c r="CH26" s="619"/>
      <c r="CI26" s="619"/>
      <c r="CJ26" s="619"/>
      <c r="CK26" s="619"/>
      <c r="CL26" s="619"/>
      <c r="CM26" s="619"/>
      <c r="CN26" s="619"/>
      <c r="CO26" s="619"/>
      <c r="CP26" s="619"/>
      <c r="CQ26" s="620"/>
      <c r="CR26" s="621">
        <v>3939136</v>
      </c>
      <c r="CS26" s="622"/>
      <c r="CT26" s="622"/>
      <c r="CU26" s="622"/>
      <c r="CV26" s="622"/>
      <c r="CW26" s="622"/>
      <c r="CX26" s="622"/>
      <c r="CY26" s="623"/>
      <c r="CZ26" s="626">
        <v>9.1999999999999993</v>
      </c>
      <c r="DA26" s="651"/>
      <c r="DB26" s="651"/>
      <c r="DC26" s="655"/>
      <c r="DD26" s="630">
        <v>3575924</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1"/>
      <c r="DY26" s="651"/>
      <c r="DZ26" s="651"/>
      <c r="EA26" s="651"/>
      <c r="EB26" s="651"/>
      <c r="EC26" s="652"/>
    </row>
    <row r="27" spans="2:133" ht="11.25" customHeight="1" x14ac:dyDescent="0.15">
      <c r="B27" s="618" t="s">
        <v>286</v>
      </c>
      <c r="C27" s="619"/>
      <c r="D27" s="619"/>
      <c r="E27" s="619"/>
      <c r="F27" s="619"/>
      <c r="G27" s="619"/>
      <c r="H27" s="619"/>
      <c r="I27" s="619"/>
      <c r="J27" s="619"/>
      <c r="K27" s="619"/>
      <c r="L27" s="619"/>
      <c r="M27" s="619"/>
      <c r="N27" s="619"/>
      <c r="O27" s="619"/>
      <c r="P27" s="619"/>
      <c r="Q27" s="620"/>
      <c r="R27" s="621">
        <v>183228</v>
      </c>
      <c r="S27" s="622"/>
      <c r="T27" s="622"/>
      <c r="U27" s="622"/>
      <c r="V27" s="622"/>
      <c r="W27" s="622"/>
      <c r="X27" s="622"/>
      <c r="Y27" s="623"/>
      <c r="Z27" s="624">
        <v>0.4</v>
      </c>
      <c r="AA27" s="624"/>
      <c r="AB27" s="624"/>
      <c r="AC27" s="624"/>
      <c r="AD27" s="625" t="s">
        <v>122</v>
      </c>
      <c r="AE27" s="625"/>
      <c r="AF27" s="625"/>
      <c r="AG27" s="625"/>
      <c r="AH27" s="625"/>
      <c r="AI27" s="625"/>
      <c r="AJ27" s="625"/>
      <c r="AK27" s="625"/>
      <c r="AL27" s="626" t="s">
        <v>122</v>
      </c>
      <c r="AM27" s="627"/>
      <c r="AN27" s="627"/>
      <c r="AO27" s="628"/>
      <c r="AP27" s="618" t="s">
        <v>287</v>
      </c>
      <c r="AQ27" s="619"/>
      <c r="AR27" s="619"/>
      <c r="AS27" s="619"/>
      <c r="AT27" s="619"/>
      <c r="AU27" s="619"/>
      <c r="AV27" s="619"/>
      <c r="AW27" s="619"/>
      <c r="AX27" s="619"/>
      <c r="AY27" s="619"/>
      <c r="AZ27" s="619"/>
      <c r="BA27" s="619"/>
      <c r="BB27" s="619"/>
      <c r="BC27" s="619"/>
      <c r="BD27" s="619"/>
      <c r="BE27" s="619"/>
      <c r="BF27" s="620"/>
      <c r="BG27" s="621">
        <v>17832647</v>
      </c>
      <c r="BH27" s="622"/>
      <c r="BI27" s="622"/>
      <c r="BJ27" s="622"/>
      <c r="BK27" s="622"/>
      <c r="BL27" s="622"/>
      <c r="BM27" s="622"/>
      <c r="BN27" s="623"/>
      <c r="BO27" s="624">
        <v>100</v>
      </c>
      <c r="BP27" s="624"/>
      <c r="BQ27" s="624"/>
      <c r="BR27" s="624"/>
      <c r="BS27" s="625">
        <v>117425</v>
      </c>
      <c r="BT27" s="625"/>
      <c r="BU27" s="625"/>
      <c r="BV27" s="625"/>
      <c r="BW27" s="625"/>
      <c r="BX27" s="625"/>
      <c r="BY27" s="625"/>
      <c r="BZ27" s="625"/>
      <c r="CA27" s="625"/>
      <c r="CB27" s="629"/>
      <c r="CD27" s="618" t="s">
        <v>288</v>
      </c>
      <c r="CE27" s="619"/>
      <c r="CF27" s="619"/>
      <c r="CG27" s="619"/>
      <c r="CH27" s="619"/>
      <c r="CI27" s="619"/>
      <c r="CJ27" s="619"/>
      <c r="CK27" s="619"/>
      <c r="CL27" s="619"/>
      <c r="CM27" s="619"/>
      <c r="CN27" s="619"/>
      <c r="CO27" s="619"/>
      <c r="CP27" s="619"/>
      <c r="CQ27" s="620"/>
      <c r="CR27" s="621">
        <v>11063111</v>
      </c>
      <c r="CS27" s="653"/>
      <c r="CT27" s="653"/>
      <c r="CU27" s="653"/>
      <c r="CV27" s="653"/>
      <c r="CW27" s="653"/>
      <c r="CX27" s="653"/>
      <c r="CY27" s="654"/>
      <c r="CZ27" s="626">
        <v>25.8</v>
      </c>
      <c r="DA27" s="651"/>
      <c r="DB27" s="651"/>
      <c r="DC27" s="655"/>
      <c r="DD27" s="630">
        <v>4073388</v>
      </c>
      <c r="DE27" s="653"/>
      <c r="DF27" s="653"/>
      <c r="DG27" s="653"/>
      <c r="DH27" s="653"/>
      <c r="DI27" s="653"/>
      <c r="DJ27" s="653"/>
      <c r="DK27" s="654"/>
      <c r="DL27" s="630">
        <v>2604914</v>
      </c>
      <c r="DM27" s="653"/>
      <c r="DN27" s="653"/>
      <c r="DO27" s="653"/>
      <c r="DP27" s="653"/>
      <c r="DQ27" s="653"/>
      <c r="DR27" s="653"/>
      <c r="DS27" s="653"/>
      <c r="DT27" s="653"/>
      <c r="DU27" s="653"/>
      <c r="DV27" s="654"/>
      <c r="DW27" s="626">
        <v>11.1</v>
      </c>
      <c r="DX27" s="651"/>
      <c r="DY27" s="651"/>
      <c r="DZ27" s="651"/>
      <c r="EA27" s="651"/>
      <c r="EB27" s="651"/>
      <c r="EC27" s="652"/>
    </row>
    <row r="28" spans="2:133" ht="11.25" customHeight="1" x14ac:dyDescent="0.15">
      <c r="B28" s="618" t="s">
        <v>289</v>
      </c>
      <c r="C28" s="619"/>
      <c r="D28" s="619"/>
      <c r="E28" s="619"/>
      <c r="F28" s="619"/>
      <c r="G28" s="619"/>
      <c r="H28" s="619"/>
      <c r="I28" s="619"/>
      <c r="J28" s="619"/>
      <c r="K28" s="619"/>
      <c r="L28" s="619"/>
      <c r="M28" s="619"/>
      <c r="N28" s="619"/>
      <c r="O28" s="619"/>
      <c r="P28" s="619"/>
      <c r="Q28" s="620"/>
      <c r="R28" s="621">
        <v>402000</v>
      </c>
      <c r="S28" s="622"/>
      <c r="T28" s="622"/>
      <c r="U28" s="622"/>
      <c r="V28" s="622"/>
      <c r="W28" s="622"/>
      <c r="X28" s="622"/>
      <c r="Y28" s="623"/>
      <c r="Z28" s="624">
        <v>0.9</v>
      </c>
      <c r="AA28" s="624"/>
      <c r="AB28" s="624"/>
      <c r="AC28" s="624"/>
      <c r="AD28" s="625">
        <v>82166</v>
      </c>
      <c r="AE28" s="625"/>
      <c r="AF28" s="625"/>
      <c r="AG28" s="625"/>
      <c r="AH28" s="625"/>
      <c r="AI28" s="625"/>
      <c r="AJ28" s="625"/>
      <c r="AK28" s="625"/>
      <c r="AL28" s="626">
        <v>0.4</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290</v>
      </c>
      <c r="CE28" s="619"/>
      <c r="CF28" s="619"/>
      <c r="CG28" s="619"/>
      <c r="CH28" s="619"/>
      <c r="CI28" s="619"/>
      <c r="CJ28" s="619"/>
      <c r="CK28" s="619"/>
      <c r="CL28" s="619"/>
      <c r="CM28" s="619"/>
      <c r="CN28" s="619"/>
      <c r="CO28" s="619"/>
      <c r="CP28" s="619"/>
      <c r="CQ28" s="620"/>
      <c r="CR28" s="621">
        <v>3736445</v>
      </c>
      <c r="CS28" s="622"/>
      <c r="CT28" s="622"/>
      <c r="CU28" s="622"/>
      <c r="CV28" s="622"/>
      <c r="CW28" s="622"/>
      <c r="CX28" s="622"/>
      <c r="CY28" s="623"/>
      <c r="CZ28" s="626">
        <v>8.6999999999999993</v>
      </c>
      <c r="DA28" s="651"/>
      <c r="DB28" s="651"/>
      <c r="DC28" s="655"/>
      <c r="DD28" s="630">
        <v>3638514</v>
      </c>
      <c r="DE28" s="622"/>
      <c r="DF28" s="622"/>
      <c r="DG28" s="622"/>
      <c r="DH28" s="622"/>
      <c r="DI28" s="622"/>
      <c r="DJ28" s="622"/>
      <c r="DK28" s="623"/>
      <c r="DL28" s="630">
        <v>3638514</v>
      </c>
      <c r="DM28" s="622"/>
      <c r="DN28" s="622"/>
      <c r="DO28" s="622"/>
      <c r="DP28" s="622"/>
      <c r="DQ28" s="622"/>
      <c r="DR28" s="622"/>
      <c r="DS28" s="622"/>
      <c r="DT28" s="622"/>
      <c r="DU28" s="622"/>
      <c r="DV28" s="623"/>
      <c r="DW28" s="626">
        <v>15.5</v>
      </c>
      <c r="DX28" s="651"/>
      <c r="DY28" s="651"/>
      <c r="DZ28" s="651"/>
      <c r="EA28" s="651"/>
      <c r="EB28" s="651"/>
      <c r="EC28" s="652"/>
    </row>
    <row r="29" spans="2:133" ht="11.25" customHeight="1" x14ac:dyDescent="0.15">
      <c r="B29" s="618" t="s">
        <v>291</v>
      </c>
      <c r="C29" s="619"/>
      <c r="D29" s="619"/>
      <c r="E29" s="619"/>
      <c r="F29" s="619"/>
      <c r="G29" s="619"/>
      <c r="H29" s="619"/>
      <c r="I29" s="619"/>
      <c r="J29" s="619"/>
      <c r="K29" s="619"/>
      <c r="L29" s="619"/>
      <c r="M29" s="619"/>
      <c r="N29" s="619"/>
      <c r="O29" s="619"/>
      <c r="P29" s="619"/>
      <c r="Q29" s="620"/>
      <c r="R29" s="621">
        <v>173806</v>
      </c>
      <c r="S29" s="622"/>
      <c r="T29" s="622"/>
      <c r="U29" s="622"/>
      <c r="V29" s="622"/>
      <c r="W29" s="622"/>
      <c r="X29" s="622"/>
      <c r="Y29" s="623"/>
      <c r="Z29" s="624">
        <v>0.4</v>
      </c>
      <c r="AA29" s="624"/>
      <c r="AB29" s="624"/>
      <c r="AC29" s="624"/>
      <c r="AD29" s="625">
        <v>9441</v>
      </c>
      <c r="AE29" s="625"/>
      <c r="AF29" s="625"/>
      <c r="AG29" s="625"/>
      <c r="AH29" s="625"/>
      <c r="AI29" s="625"/>
      <c r="AJ29" s="625"/>
      <c r="AK29" s="625"/>
      <c r="AL29" s="626">
        <v>0</v>
      </c>
      <c r="AM29" s="627"/>
      <c r="AN29" s="627"/>
      <c r="AO29" s="628"/>
      <c r="AP29" s="642"/>
      <c r="AQ29" s="643"/>
      <c r="AR29" s="643"/>
      <c r="AS29" s="643"/>
      <c r="AT29" s="643"/>
      <c r="AU29" s="643"/>
      <c r="AV29" s="643"/>
      <c r="AW29" s="643"/>
      <c r="AX29" s="643"/>
      <c r="AY29" s="643"/>
      <c r="AZ29" s="643"/>
      <c r="BA29" s="643"/>
      <c r="BB29" s="643"/>
      <c r="BC29" s="643"/>
      <c r="BD29" s="643"/>
      <c r="BE29" s="643"/>
      <c r="BF29" s="644"/>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7" t="s">
        <v>292</v>
      </c>
      <c r="CE29" s="658"/>
      <c r="CF29" s="618" t="s">
        <v>66</v>
      </c>
      <c r="CG29" s="619"/>
      <c r="CH29" s="619"/>
      <c r="CI29" s="619"/>
      <c r="CJ29" s="619"/>
      <c r="CK29" s="619"/>
      <c r="CL29" s="619"/>
      <c r="CM29" s="619"/>
      <c r="CN29" s="619"/>
      <c r="CO29" s="619"/>
      <c r="CP29" s="619"/>
      <c r="CQ29" s="620"/>
      <c r="CR29" s="621">
        <v>3736231</v>
      </c>
      <c r="CS29" s="653"/>
      <c r="CT29" s="653"/>
      <c r="CU29" s="653"/>
      <c r="CV29" s="653"/>
      <c r="CW29" s="653"/>
      <c r="CX29" s="653"/>
      <c r="CY29" s="654"/>
      <c r="CZ29" s="626">
        <v>8.6999999999999993</v>
      </c>
      <c r="DA29" s="651"/>
      <c r="DB29" s="651"/>
      <c r="DC29" s="655"/>
      <c r="DD29" s="630">
        <v>3638300</v>
      </c>
      <c r="DE29" s="653"/>
      <c r="DF29" s="653"/>
      <c r="DG29" s="653"/>
      <c r="DH29" s="653"/>
      <c r="DI29" s="653"/>
      <c r="DJ29" s="653"/>
      <c r="DK29" s="654"/>
      <c r="DL29" s="630">
        <v>3638300</v>
      </c>
      <c r="DM29" s="653"/>
      <c r="DN29" s="653"/>
      <c r="DO29" s="653"/>
      <c r="DP29" s="653"/>
      <c r="DQ29" s="653"/>
      <c r="DR29" s="653"/>
      <c r="DS29" s="653"/>
      <c r="DT29" s="653"/>
      <c r="DU29" s="653"/>
      <c r="DV29" s="654"/>
      <c r="DW29" s="626">
        <v>15.5</v>
      </c>
      <c r="DX29" s="651"/>
      <c r="DY29" s="651"/>
      <c r="DZ29" s="651"/>
      <c r="EA29" s="651"/>
      <c r="EB29" s="651"/>
      <c r="EC29" s="652"/>
    </row>
    <row r="30" spans="2:133" ht="11.25" customHeight="1" x14ac:dyDescent="0.15">
      <c r="B30" s="618" t="s">
        <v>293</v>
      </c>
      <c r="C30" s="619"/>
      <c r="D30" s="619"/>
      <c r="E30" s="619"/>
      <c r="F30" s="619"/>
      <c r="G30" s="619"/>
      <c r="H30" s="619"/>
      <c r="I30" s="619"/>
      <c r="J30" s="619"/>
      <c r="K30" s="619"/>
      <c r="L30" s="619"/>
      <c r="M30" s="619"/>
      <c r="N30" s="619"/>
      <c r="O30" s="619"/>
      <c r="P30" s="619"/>
      <c r="Q30" s="620"/>
      <c r="R30" s="621">
        <v>8601442</v>
      </c>
      <c r="S30" s="622"/>
      <c r="T30" s="622"/>
      <c r="U30" s="622"/>
      <c r="V30" s="622"/>
      <c r="W30" s="622"/>
      <c r="X30" s="622"/>
      <c r="Y30" s="623"/>
      <c r="Z30" s="624">
        <v>19.2</v>
      </c>
      <c r="AA30" s="624"/>
      <c r="AB30" s="624"/>
      <c r="AC30" s="624"/>
      <c r="AD30" s="625" t="s">
        <v>122</v>
      </c>
      <c r="AE30" s="625"/>
      <c r="AF30" s="625"/>
      <c r="AG30" s="625"/>
      <c r="AH30" s="625"/>
      <c r="AI30" s="625"/>
      <c r="AJ30" s="625"/>
      <c r="AK30" s="625"/>
      <c r="AL30" s="626" t="s">
        <v>122</v>
      </c>
      <c r="AM30" s="627"/>
      <c r="AN30" s="627"/>
      <c r="AO30" s="628"/>
      <c r="AP30" s="603" t="s">
        <v>211</v>
      </c>
      <c r="AQ30" s="604"/>
      <c r="AR30" s="604"/>
      <c r="AS30" s="604"/>
      <c r="AT30" s="604"/>
      <c r="AU30" s="604"/>
      <c r="AV30" s="604"/>
      <c r="AW30" s="604"/>
      <c r="AX30" s="604"/>
      <c r="AY30" s="604"/>
      <c r="AZ30" s="604"/>
      <c r="BA30" s="604"/>
      <c r="BB30" s="604"/>
      <c r="BC30" s="604"/>
      <c r="BD30" s="604"/>
      <c r="BE30" s="604"/>
      <c r="BF30" s="605"/>
      <c r="BG30" s="603" t="s">
        <v>294</v>
      </c>
      <c r="BH30" s="663"/>
      <c r="BI30" s="663"/>
      <c r="BJ30" s="663"/>
      <c r="BK30" s="663"/>
      <c r="BL30" s="663"/>
      <c r="BM30" s="663"/>
      <c r="BN30" s="663"/>
      <c r="BO30" s="663"/>
      <c r="BP30" s="663"/>
      <c r="BQ30" s="664"/>
      <c r="BR30" s="603" t="s">
        <v>295</v>
      </c>
      <c r="BS30" s="663"/>
      <c r="BT30" s="663"/>
      <c r="BU30" s="663"/>
      <c r="BV30" s="663"/>
      <c r="BW30" s="663"/>
      <c r="BX30" s="663"/>
      <c r="BY30" s="663"/>
      <c r="BZ30" s="663"/>
      <c r="CA30" s="663"/>
      <c r="CB30" s="664"/>
      <c r="CD30" s="659"/>
      <c r="CE30" s="660"/>
      <c r="CF30" s="618" t="s">
        <v>296</v>
      </c>
      <c r="CG30" s="619"/>
      <c r="CH30" s="619"/>
      <c r="CI30" s="619"/>
      <c r="CJ30" s="619"/>
      <c r="CK30" s="619"/>
      <c r="CL30" s="619"/>
      <c r="CM30" s="619"/>
      <c r="CN30" s="619"/>
      <c r="CO30" s="619"/>
      <c r="CP30" s="619"/>
      <c r="CQ30" s="620"/>
      <c r="CR30" s="621">
        <v>3579362</v>
      </c>
      <c r="CS30" s="622"/>
      <c r="CT30" s="622"/>
      <c r="CU30" s="622"/>
      <c r="CV30" s="622"/>
      <c r="CW30" s="622"/>
      <c r="CX30" s="622"/>
      <c r="CY30" s="623"/>
      <c r="CZ30" s="626">
        <v>8.4</v>
      </c>
      <c r="DA30" s="651"/>
      <c r="DB30" s="651"/>
      <c r="DC30" s="655"/>
      <c r="DD30" s="630">
        <v>3481431</v>
      </c>
      <c r="DE30" s="622"/>
      <c r="DF30" s="622"/>
      <c r="DG30" s="622"/>
      <c r="DH30" s="622"/>
      <c r="DI30" s="622"/>
      <c r="DJ30" s="622"/>
      <c r="DK30" s="623"/>
      <c r="DL30" s="630">
        <v>3481431</v>
      </c>
      <c r="DM30" s="622"/>
      <c r="DN30" s="622"/>
      <c r="DO30" s="622"/>
      <c r="DP30" s="622"/>
      <c r="DQ30" s="622"/>
      <c r="DR30" s="622"/>
      <c r="DS30" s="622"/>
      <c r="DT30" s="622"/>
      <c r="DU30" s="622"/>
      <c r="DV30" s="623"/>
      <c r="DW30" s="626">
        <v>14.9</v>
      </c>
      <c r="DX30" s="651"/>
      <c r="DY30" s="651"/>
      <c r="DZ30" s="651"/>
      <c r="EA30" s="651"/>
      <c r="EB30" s="651"/>
      <c r="EC30" s="652"/>
    </row>
    <row r="31" spans="2:133" ht="11.25" customHeight="1" x14ac:dyDescent="0.15">
      <c r="B31" s="634" t="s">
        <v>297</v>
      </c>
      <c r="C31" s="635"/>
      <c r="D31" s="635"/>
      <c r="E31" s="635"/>
      <c r="F31" s="635"/>
      <c r="G31" s="635"/>
      <c r="H31" s="635"/>
      <c r="I31" s="635"/>
      <c r="J31" s="635"/>
      <c r="K31" s="635"/>
      <c r="L31" s="635"/>
      <c r="M31" s="635"/>
      <c r="N31" s="635"/>
      <c r="O31" s="635"/>
      <c r="P31" s="635"/>
      <c r="Q31" s="636"/>
      <c r="R31" s="621" t="s">
        <v>122</v>
      </c>
      <c r="S31" s="622"/>
      <c r="T31" s="622"/>
      <c r="U31" s="622"/>
      <c r="V31" s="622"/>
      <c r="W31" s="622"/>
      <c r="X31" s="622"/>
      <c r="Y31" s="623"/>
      <c r="Z31" s="624" t="s">
        <v>122</v>
      </c>
      <c r="AA31" s="624"/>
      <c r="AB31" s="624"/>
      <c r="AC31" s="624"/>
      <c r="AD31" s="625" t="s">
        <v>122</v>
      </c>
      <c r="AE31" s="625"/>
      <c r="AF31" s="625"/>
      <c r="AG31" s="625"/>
      <c r="AH31" s="625"/>
      <c r="AI31" s="625"/>
      <c r="AJ31" s="625"/>
      <c r="AK31" s="625"/>
      <c r="AL31" s="626" t="s">
        <v>122</v>
      </c>
      <c r="AM31" s="627"/>
      <c r="AN31" s="627"/>
      <c r="AO31" s="628"/>
      <c r="AP31" s="667" t="s">
        <v>298</v>
      </c>
      <c r="AQ31" s="668"/>
      <c r="AR31" s="668"/>
      <c r="AS31" s="668"/>
      <c r="AT31" s="673" t="s">
        <v>299</v>
      </c>
      <c r="AU31" s="216"/>
      <c r="AV31" s="216"/>
      <c r="AW31" s="216"/>
      <c r="AX31" s="607" t="s">
        <v>177</v>
      </c>
      <c r="AY31" s="608"/>
      <c r="AZ31" s="608"/>
      <c r="BA31" s="608"/>
      <c r="BB31" s="608"/>
      <c r="BC31" s="608"/>
      <c r="BD31" s="608"/>
      <c r="BE31" s="608"/>
      <c r="BF31" s="609"/>
      <c r="BG31" s="677">
        <v>99.6</v>
      </c>
      <c r="BH31" s="665"/>
      <c r="BI31" s="665"/>
      <c r="BJ31" s="665"/>
      <c r="BK31" s="665"/>
      <c r="BL31" s="665"/>
      <c r="BM31" s="616">
        <v>98.7</v>
      </c>
      <c r="BN31" s="665"/>
      <c r="BO31" s="665"/>
      <c r="BP31" s="665"/>
      <c r="BQ31" s="666"/>
      <c r="BR31" s="677">
        <v>99.6</v>
      </c>
      <c r="BS31" s="665"/>
      <c r="BT31" s="665"/>
      <c r="BU31" s="665"/>
      <c r="BV31" s="665"/>
      <c r="BW31" s="665"/>
      <c r="BX31" s="616">
        <v>98.6</v>
      </c>
      <c r="BY31" s="665"/>
      <c r="BZ31" s="665"/>
      <c r="CA31" s="665"/>
      <c r="CB31" s="666"/>
      <c r="CD31" s="659"/>
      <c r="CE31" s="660"/>
      <c r="CF31" s="618" t="s">
        <v>300</v>
      </c>
      <c r="CG31" s="619"/>
      <c r="CH31" s="619"/>
      <c r="CI31" s="619"/>
      <c r="CJ31" s="619"/>
      <c r="CK31" s="619"/>
      <c r="CL31" s="619"/>
      <c r="CM31" s="619"/>
      <c r="CN31" s="619"/>
      <c r="CO31" s="619"/>
      <c r="CP31" s="619"/>
      <c r="CQ31" s="620"/>
      <c r="CR31" s="621">
        <v>156869</v>
      </c>
      <c r="CS31" s="653"/>
      <c r="CT31" s="653"/>
      <c r="CU31" s="653"/>
      <c r="CV31" s="653"/>
      <c r="CW31" s="653"/>
      <c r="CX31" s="653"/>
      <c r="CY31" s="654"/>
      <c r="CZ31" s="626">
        <v>0.4</v>
      </c>
      <c r="DA31" s="651"/>
      <c r="DB31" s="651"/>
      <c r="DC31" s="655"/>
      <c r="DD31" s="630">
        <v>156869</v>
      </c>
      <c r="DE31" s="653"/>
      <c r="DF31" s="653"/>
      <c r="DG31" s="653"/>
      <c r="DH31" s="653"/>
      <c r="DI31" s="653"/>
      <c r="DJ31" s="653"/>
      <c r="DK31" s="654"/>
      <c r="DL31" s="630">
        <v>156869</v>
      </c>
      <c r="DM31" s="653"/>
      <c r="DN31" s="653"/>
      <c r="DO31" s="653"/>
      <c r="DP31" s="653"/>
      <c r="DQ31" s="653"/>
      <c r="DR31" s="653"/>
      <c r="DS31" s="653"/>
      <c r="DT31" s="653"/>
      <c r="DU31" s="653"/>
      <c r="DV31" s="654"/>
      <c r="DW31" s="626">
        <v>0.7</v>
      </c>
      <c r="DX31" s="651"/>
      <c r="DY31" s="651"/>
      <c r="DZ31" s="651"/>
      <c r="EA31" s="651"/>
      <c r="EB31" s="651"/>
      <c r="EC31" s="652"/>
    </row>
    <row r="32" spans="2:133" ht="11.25" customHeight="1" x14ac:dyDescent="0.15">
      <c r="B32" s="618" t="s">
        <v>301</v>
      </c>
      <c r="C32" s="619"/>
      <c r="D32" s="619"/>
      <c r="E32" s="619"/>
      <c r="F32" s="619"/>
      <c r="G32" s="619"/>
      <c r="H32" s="619"/>
      <c r="I32" s="619"/>
      <c r="J32" s="619"/>
      <c r="K32" s="619"/>
      <c r="L32" s="619"/>
      <c r="M32" s="619"/>
      <c r="N32" s="619"/>
      <c r="O32" s="619"/>
      <c r="P32" s="619"/>
      <c r="Q32" s="620"/>
      <c r="R32" s="621">
        <v>3175508</v>
      </c>
      <c r="S32" s="622"/>
      <c r="T32" s="622"/>
      <c r="U32" s="622"/>
      <c r="V32" s="622"/>
      <c r="W32" s="622"/>
      <c r="X32" s="622"/>
      <c r="Y32" s="623"/>
      <c r="Z32" s="624">
        <v>7.1</v>
      </c>
      <c r="AA32" s="624"/>
      <c r="AB32" s="624"/>
      <c r="AC32" s="624"/>
      <c r="AD32" s="625" t="s">
        <v>122</v>
      </c>
      <c r="AE32" s="625"/>
      <c r="AF32" s="625"/>
      <c r="AG32" s="625"/>
      <c r="AH32" s="625"/>
      <c r="AI32" s="625"/>
      <c r="AJ32" s="625"/>
      <c r="AK32" s="625"/>
      <c r="AL32" s="626" t="s">
        <v>122</v>
      </c>
      <c r="AM32" s="627"/>
      <c r="AN32" s="627"/>
      <c r="AO32" s="628"/>
      <c r="AP32" s="669"/>
      <c r="AQ32" s="670"/>
      <c r="AR32" s="670"/>
      <c r="AS32" s="670"/>
      <c r="AT32" s="674"/>
      <c r="AU32" s="212" t="s">
        <v>302</v>
      </c>
      <c r="AX32" s="618" t="s">
        <v>303</v>
      </c>
      <c r="AY32" s="619"/>
      <c r="AZ32" s="619"/>
      <c r="BA32" s="619"/>
      <c r="BB32" s="619"/>
      <c r="BC32" s="619"/>
      <c r="BD32" s="619"/>
      <c r="BE32" s="619"/>
      <c r="BF32" s="620"/>
      <c r="BG32" s="678">
        <v>99.5</v>
      </c>
      <c r="BH32" s="653"/>
      <c r="BI32" s="653"/>
      <c r="BJ32" s="653"/>
      <c r="BK32" s="653"/>
      <c r="BL32" s="653"/>
      <c r="BM32" s="627">
        <v>98.4</v>
      </c>
      <c r="BN32" s="653"/>
      <c r="BO32" s="653"/>
      <c r="BP32" s="653"/>
      <c r="BQ32" s="676"/>
      <c r="BR32" s="678">
        <v>99.5</v>
      </c>
      <c r="BS32" s="653"/>
      <c r="BT32" s="653"/>
      <c r="BU32" s="653"/>
      <c r="BV32" s="653"/>
      <c r="BW32" s="653"/>
      <c r="BX32" s="627">
        <v>98.3</v>
      </c>
      <c r="BY32" s="653"/>
      <c r="BZ32" s="653"/>
      <c r="CA32" s="653"/>
      <c r="CB32" s="676"/>
      <c r="CD32" s="661"/>
      <c r="CE32" s="662"/>
      <c r="CF32" s="618" t="s">
        <v>304</v>
      </c>
      <c r="CG32" s="619"/>
      <c r="CH32" s="619"/>
      <c r="CI32" s="619"/>
      <c r="CJ32" s="619"/>
      <c r="CK32" s="619"/>
      <c r="CL32" s="619"/>
      <c r="CM32" s="619"/>
      <c r="CN32" s="619"/>
      <c r="CO32" s="619"/>
      <c r="CP32" s="619"/>
      <c r="CQ32" s="620"/>
      <c r="CR32" s="621">
        <v>214</v>
      </c>
      <c r="CS32" s="622"/>
      <c r="CT32" s="622"/>
      <c r="CU32" s="622"/>
      <c r="CV32" s="622"/>
      <c r="CW32" s="622"/>
      <c r="CX32" s="622"/>
      <c r="CY32" s="623"/>
      <c r="CZ32" s="626">
        <v>0</v>
      </c>
      <c r="DA32" s="651"/>
      <c r="DB32" s="651"/>
      <c r="DC32" s="655"/>
      <c r="DD32" s="630">
        <v>214</v>
      </c>
      <c r="DE32" s="622"/>
      <c r="DF32" s="622"/>
      <c r="DG32" s="622"/>
      <c r="DH32" s="622"/>
      <c r="DI32" s="622"/>
      <c r="DJ32" s="622"/>
      <c r="DK32" s="623"/>
      <c r="DL32" s="630">
        <v>214</v>
      </c>
      <c r="DM32" s="622"/>
      <c r="DN32" s="622"/>
      <c r="DO32" s="622"/>
      <c r="DP32" s="622"/>
      <c r="DQ32" s="622"/>
      <c r="DR32" s="622"/>
      <c r="DS32" s="622"/>
      <c r="DT32" s="622"/>
      <c r="DU32" s="622"/>
      <c r="DV32" s="623"/>
      <c r="DW32" s="626">
        <v>0</v>
      </c>
      <c r="DX32" s="651"/>
      <c r="DY32" s="651"/>
      <c r="DZ32" s="651"/>
      <c r="EA32" s="651"/>
      <c r="EB32" s="651"/>
      <c r="EC32" s="652"/>
    </row>
    <row r="33" spans="2:133" ht="11.25" customHeight="1" x14ac:dyDescent="0.15">
      <c r="B33" s="618" t="s">
        <v>305</v>
      </c>
      <c r="C33" s="619"/>
      <c r="D33" s="619"/>
      <c r="E33" s="619"/>
      <c r="F33" s="619"/>
      <c r="G33" s="619"/>
      <c r="H33" s="619"/>
      <c r="I33" s="619"/>
      <c r="J33" s="619"/>
      <c r="K33" s="619"/>
      <c r="L33" s="619"/>
      <c r="M33" s="619"/>
      <c r="N33" s="619"/>
      <c r="O33" s="619"/>
      <c r="P33" s="619"/>
      <c r="Q33" s="620"/>
      <c r="R33" s="621">
        <v>117548</v>
      </c>
      <c r="S33" s="622"/>
      <c r="T33" s="622"/>
      <c r="U33" s="622"/>
      <c r="V33" s="622"/>
      <c r="W33" s="622"/>
      <c r="X33" s="622"/>
      <c r="Y33" s="623"/>
      <c r="Z33" s="624">
        <v>0.3</v>
      </c>
      <c r="AA33" s="624"/>
      <c r="AB33" s="624"/>
      <c r="AC33" s="624"/>
      <c r="AD33" s="625">
        <v>21160</v>
      </c>
      <c r="AE33" s="625"/>
      <c r="AF33" s="625"/>
      <c r="AG33" s="625"/>
      <c r="AH33" s="625"/>
      <c r="AI33" s="625"/>
      <c r="AJ33" s="625"/>
      <c r="AK33" s="625"/>
      <c r="AL33" s="626">
        <v>0.1</v>
      </c>
      <c r="AM33" s="627"/>
      <c r="AN33" s="627"/>
      <c r="AO33" s="628"/>
      <c r="AP33" s="671"/>
      <c r="AQ33" s="672"/>
      <c r="AR33" s="672"/>
      <c r="AS33" s="672"/>
      <c r="AT33" s="675"/>
      <c r="AU33" s="217"/>
      <c r="AV33" s="217"/>
      <c r="AW33" s="217"/>
      <c r="AX33" s="642" t="s">
        <v>306</v>
      </c>
      <c r="AY33" s="643"/>
      <c r="AZ33" s="643"/>
      <c r="BA33" s="643"/>
      <c r="BB33" s="643"/>
      <c r="BC33" s="643"/>
      <c r="BD33" s="643"/>
      <c r="BE33" s="643"/>
      <c r="BF33" s="644"/>
      <c r="BG33" s="679">
        <v>99.7</v>
      </c>
      <c r="BH33" s="680"/>
      <c r="BI33" s="680"/>
      <c r="BJ33" s="680"/>
      <c r="BK33" s="680"/>
      <c r="BL33" s="680"/>
      <c r="BM33" s="681">
        <v>99</v>
      </c>
      <c r="BN33" s="680"/>
      <c r="BO33" s="680"/>
      <c r="BP33" s="680"/>
      <c r="BQ33" s="682"/>
      <c r="BR33" s="679">
        <v>99.7</v>
      </c>
      <c r="BS33" s="680"/>
      <c r="BT33" s="680"/>
      <c r="BU33" s="680"/>
      <c r="BV33" s="680"/>
      <c r="BW33" s="680"/>
      <c r="BX33" s="681">
        <v>98.9</v>
      </c>
      <c r="BY33" s="680"/>
      <c r="BZ33" s="680"/>
      <c r="CA33" s="680"/>
      <c r="CB33" s="682"/>
      <c r="CD33" s="618" t="s">
        <v>307</v>
      </c>
      <c r="CE33" s="619"/>
      <c r="CF33" s="619"/>
      <c r="CG33" s="619"/>
      <c r="CH33" s="619"/>
      <c r="CI33" s="619"/>
      <c r="CJ33" s="619"/>
      <c r="CK33" s="619"/>
      <c r="CL33" s="619"/>
      <c r="CM33" s="619"/>
      <c r="CN33" s="619"/>
      <c r="CO33" s="619"/>
      <c r="CP33" s="619"/>
      <c r="CQ33" s="620"/>
      <c r="CR33" s="621">
        <v>16942676</v>
      </c>
      <c r="CS33" s="653"/>
      <c r="CT33" s="653"/>
      <c r="CU33" s="653"/>
      <c r="CV33" s="653"/>
      <c r="CW33" s="653"/>
      <c r="CX33" s="653"/>
      <c r="CY33" s="654"/>
      <c r="CZ33" s="626">
        <v>39.6</v>
      </c>
      <c r="DA33" s="651"/>
      <c r="DB33" s="651"/>
      <c r="DC33" s="655"/>
      <c r="DD33" s="630">
        <v>14434224</v>
      </c>
      <c r="DE33" s="653"/>
      <c r="DF33" s="653"/>
      <c r="DG33" s="653"/>
      <c r="DH33" s="653"/>
      <c r="DI33" s="653"/>
      <c r="DJ33" s="653"/>
      <c r="DK33" s="654"/>
      <c r="DL33" s="630">
        <v>9291194</v>
      </c>
      <c r="DM33" s="653"/>
      <c r="DN33" s="653"/>
      <c r="DO33" s="653"/>
      <c r="DP33" s="653"/>
      <c r="DQ33" s="653"/>
      <c r="DR33" s="653"/>
      <c r="DS33" s="653"/>
      <c r="DT33" s="653"/>
      <c r="DU33" s="653"/>
      <c r="DV33" s="654"/>
      <c r="DW33" s="626">
        <v>39.700000000000003</v>
      </c>
      <c r="DX33" s="651"/>
      <c r="DY33" s="651"/>
      <c r="DZ33" s="651"/>
      <c r="EA33" s="651"/>
      <c r="EB33" s="651"/>
      <c r="EC33" s="652"/>
    </row>
    <row r="34" spans="2:133" ht="11.25" customHeight="1" x14ac:dyDescent="0.15">
      <c r="B34" s="618" t="s">
        <v>308</v>
      </c>
      <c r="C34" s="619"/>
      <c r="D34" s="619"/>
      <c r="E34" s="619"/>
      <c r="F34" s="619"/>
      <c r="G34" s="619"/>
      <c r="H34" s="619"/>
      <c r="I34" s="619"/>
      <c r="J34" s="619"/>
      <c r="K34" s="619"/>
      <c r="L34" s="619"/>
      <c r="M34" s="619"/>
      <c r="N34" s="619"/>
      <c r="O34" s="619"/>
      <c r="P34" s="619"/>
      <c r="Q34" s="620"/>
      <c r="R34" s="621">
        <v>429836</v>
      </c>
      <c r="S34" s="622"/>
      <c r="T34" s="622"/>
      <c r="U34" s="622"/>
      <c r="V34" s="622"/>
      <c r="W34" s="622"/>
      <c r="X34" s="622"/>
      <c r="Y34" s="623"/>
      <c r="Z34" s="624">
        <v>1</v>
      </c>
      <c r="AA34" s="624"/>
      <c r="AB34" s="624"/>
      <c r="AC34" s="624"/>
      <c r="AD34" s="625" t="s">
        <v>122</v>
      </c>
      <c r="AE34" s="625"/>
      <c r="AF34" s="625"/>
      <c r="AG34" s="625"/>
      <c r="AH34" s="625"/>
      <c r="AI34" s="625"/>
      <c r="AJ34" s="625"/>
      <c r="AK34" s="625"/>
      <c r="AL34" s="626" t="s">
        <v>122</v>
      </c>
      <c r="AM34" s="627"/>
      <c r="AN34" s="627"/>
      <c r="AO34" s="628"/>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18" t="s">
        <v>309</v>
      </c>
      <c r="CE34" s="619"/>
      <c r="CF34" s="619"/>
      <c r="CG34" s="619"/>
      <c r="CH34" s="619"/>
      <c r="CI34" s="619"/>
      <c r="CJ34" s="619"/>
      <c r="CK34" s="619"/>
      <c r="CL34" s="619"/>
      <c r="CM34" s="619"/>
      <c r="CN34" s="619"/>
      <c r="CO34" s="619"/>
      <c r="CP34" s="619"/>
      <c r="CQ34" s="620"/>
      <c r="CR34" s="621">
        <v>6832366</v>
      </c>
      <c r="CS34" s="622"/>
      <c r="CT34" s="622"/>
      <c r="CU34" s="622"/>
      <c r="CV34" s="622"/>
      <c r="CW34" s="622"/>
      <c r="CX34" s="622"/>
      <c r="CY34" s="623"/>
      <c r="CZ34" s="626">
        <v>16</v>
      </c>
      <c r="DA34" s="651"/>
      <c r="DB34" s="651"/>
      <c r="DC34" s="655"/>
      <c r="DD34" s="630">
        <v>5367074</v>
      </c>
      <c r="DE34" s="622"/>
      <c r="DF34" s="622"/>
      <c r="DG34" s="622"/>
      <c r="DH34" s="622"/>
      <c r="DI34" s="622"/>
      <c r="DJ34" s="622"/>
      <c r="DK34" s="623"/>
      <c r="DL34" s="630">
        <v>3740119</v>
      </c>
      <c r="DM34" s="622"/>
      <c r="DN34" s="622"/>
      <c r="DO34" s="622"/>
      <c r="DP34" s="622"/>
      <c r="DQ34" s="622"/>
      <c r="DR34" s="622"/>
      <c r="DS34" s="622"/>
      <c r="DT34" s="622"/>
      <c r="DU34" s="622"/>
      <c r="DV34" s="623"/>
      <c r="DW34" s="626">
        <v>16</v>
      </c>
      <c r="DX34" s="651"/>
      <c r="DY34" s="651"/>
      <c r="DZ34" s="651"/>
      <c r="EA34" s="651"/>
      <c r="EB34" s="651"/>
      <c r="EC34" s="652"/>
    </row>
    <row r="35" spans="2:133" ht="11.25" customHeight="1" x14ac:dyDescent="0.15">
      <c r="B35" s="618" t="s">
        <v>310</v>
      </c>
      <c r="C35" s="619"/>
      <c r="D35" s="619"/>
      <c r="E35" s="619"/>
      <c r="F35" s="619"/>
      <c r="G35" s="619"/>
      <c r="H35" s="619"/>
      <c r="I35" s="619"/>
      <c r="J35" s="619"/>
      <c r="K35" s="619"/>
      <c r="L35" s="619"/>
      <c r="M35" s="619"/>
      <c r="N35" s="619"/>
      <c r="O35" s="619"/>
      <c r="P35" s="619"/>
      <c r="Q35" s="620"/>
      <c r="R35" s="621">
        <v>1294408</v>
      </c>
      <c r="S35" s="622"/>
      <c r="T35" s="622"/>
      <c r="U35" s="622"/>
      <c r="V35" s="622"/>
      <c r="W35" s="622"/>
      <c r="X35" s="622"/>
      <c r="Y35" s="623"/>
      <c r="Z35" s="624">
        <v>2.9</v>
      </c>
      <c r="AA35" s="624"/>
      <c r="AB35" s="624"/>
      <c r="AC35" s="624"/>
      <c r="AD35" s="625" t="s">
        <v>122</v>
      </c>
      <c r="AE35" s="625"/>
      <c r="AF35" s="625"/>
      <c r="AG35" s="625"/>
      <c r="AH35" s="625"/>
      <c r="AI35" s="625"/>
      <c r="AJ35" s="625"/>
      <c r="AK35" s="625"/>
      <c r="AL35" s="626" t="s">
        <v>122</v>
      </c>
      <c r="AM35" s="627"/>
      <c r="AN35" s="627"/>
      <c r="AO35" s="628"/>
      <c r="AP35" s="220"/>
      <c r="AQ35" s="603" t="s">
        <v>311</v>
      </c>
      <c r="AR35" s="604"/>
      <c r="AS35" s="604"/>
      <c r="AT35" s="604"/>
      <c r="AU35" s="604"/>
      <c r="AV35" s="604"/>
      <c r="AW35" s="604"/>
      <c r="AX35" s="604"/>
      <c r="AY35" s="604"/>
      <c r="AZ35" s="604"/>
      <c r="BA35" s="604"/>
      <c r="BB35" s="604"/>
      <c r="BC35" s="604"/>
      <c r="BD35" s="604"/>
      <c r="BE35" s="604"/>
      <c r="BF35" s="605"/>
      <c r="BG35" s="603" t="s">
        <v>312</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313</v>
      </c>
      <c r="CE35" s="619"/>
      <c r="CF35" s="619"/>
      <c r="CG35" s="619"/>
      <c r="CH35" s="619"/>
      <c r="CI35" s="619"/>
      <c r="CJ35" s="619"/>
      <c r="CK35" s="619"/>
      <c r="CL35" s="619"/>
      <c r="CM35" s="619"/>
      <c r="CN35" s="619"/>
      <c r="CO35" s="619"/>
      <c r="CP35" s="619"/>
      <c r="CQ35" s="620"/>
      <c r="CR35" s="621">
        <v>220200</v>
      </c>
      <c r="CS35" s="653"/>
      <c r="CT35" s="653"/>
      <c r="CU35" s="653"/>
      <c r="CV35" s="653"/>
      <c r="CW35" s="653"/>
      <c r="CX35" s="653"/>
      <c r="CY35" s="654"/>
      <c r="CZ35" s="626">
        <v>0.5</v>
      </c>
      <c r="DA35" s="651"/>
      <c r="DB35" s="651"/>
      <c r="DC35" s="655"/>
      <c r="DD35" s="630">
        <v>189635</v>
      </c>
      <c r="DE35" s="653"/>
      <c r="DF35" s="653"/>
      <c r="DG35" s="653"/>
      <c r="DH35" s="653"/>
      <c r="DI35" s="653"/>
      <c r="DJ35" s="653"/>
      <c r="DK35" s="654"/>
      <c r="DL35" s="630">
        <v>189635</v>
      </c>
      <c r="DM35" s="653"/>
      <c r="DN35" s="653"/>
      <c r="DO35" s="653"/>
      <c r="DP35" s="653"/>
      <c r="DQ35" s="653"/>
      <c r="DR35" s="653"/>
      <c r="DS35" s="653"/>
      <c r="DT35" s="653"/>
      <c r="DU35" s="653"/>
      <c r="DV35" s="654"/>
      <c r="DW35" s="626">
        <v>0.8</v>
      </c>
      <c r="DX35" s="651"/>
      <c r="DY35" s="651"/>
      <c r="DZ35" s="651"/>
      <c r="EA35" s="651"/>
      <c r="EB35" s="651"/>
      <c r="EC35" s="652"/>
    </row>
    <row r="36" spans="2:133" ht="11.25" customHeight="1" x14ac:dyDescent="0.15">
      <c r="B36" s="618" t="s">
        <v>314</v>
      </c>
      <c r="C36" s="619"/>
      <c r="D36" s="619"/>
      <c r="E36" s="619"/>
      <c r="F36" s="619"/>
      <c r="G36" s="619"/>
      <c r="H36" s="619"/>
      <c r="I36" s="619"/>
      <c r="J36" s="619"/>
      <c r="K36" s="619"/>
      <c r="L36" s="619"/>
      <c r="M36" s="619"/>
      <c r="N36" s="619"/>
      <c r="O36" s="619"/>
      <c r="P36" s="619"/>
      <c r="Q36" s="620"/>
      <c r="R36" s="621">
        <v>2384247</v>
      </c>
      <c r="S36" s="622"/>
      <c r="T36" s="622"/>
      <c r="U36" s="622"/>
      <c r="V36" s="622"/>
      <c r="W36" s="622"/>
      <c r="X36" s="622"/>
      <c r="Y36" s="623"/>
      <c r="Z36" s="624">
        <v>5.3</v>
      </c>
      <c r="AA36" s="624"/>
      <c r="AB36" s="624"/>
      <c r="AC36" s="624"/>
      <c r="AD36" s="625" t="s">
        <v>122</v>
      </c>
      <c r="AE36" s="625"/>
      <c r="AF36" s="625"/>
      <c r="AG36" s="625"/>
      <c r="AH36" s="625"/>
      <c r="AI36" s="625"/>
      <c r="AJ36" s="625"/>
      <c r="AK36" s="625"/>
      <c r="AL36" s="626" t="s">
        <v>122</v>
      </c>
      <c r="AM36" s="627"/>
      <c r="AN36" s="627"/>
      <c r="AO36" s="628"/>
      <c r="AP36" s="220"/>
      <c r="AQ36" s="687" t="s">
        <v>315</v>
      </c>
      <c r="AR36" s="688"/>
      <c r="AS36" s="688"/>
      <c r="AT36" s="688"/>
      <c r="AU36" s="688"/>
      <c r="AV36" s="688"/>
      <c r="AW36" s="688"/>
      <c r="AX36" s="688"/>
      <c r="AY36" s="689"/>
      <c r="AZ36" s="610">
        <v>4744925</v>
      </c>
      <c r="BA36" s="611"/>
      <c r="BB36" s="611"/>
      <c r="BC36" s="611"/>
      <c r="BD36" s="611"/>
      <c r="BE36" s="611"/>
      <c r="BF36" s="683"/>
      <c r="BG36" s="607" t="s">
        <v>316</v>
      </c>
      <c r="BH36" s="608"/>
      <c r="BI36" s="608"/>
      <c r="BJ36" s="608"/>
      <c r="BK36" s="608"/>
      <c r="BL36" s="608"/>
      <c r="BM36" s="608"/>
      <c r="BN36" s="608"/>
      <c r="BO36" s="608"/>
      <c r="BP36" s="608"/>
      <c r="BQ36" s="608"/>
      <c r="BR36" s="608"/>
      <c r="BS36" s="608"/>
      <c r="BT36" s="608"/>
      <c r="BU36" s="609"/>
      <c r="BV36" s="610">
        <v>75592</v>
      </c>
      <c r="BW36" s="611"/>
      <c r="BX36" s="611"/>
      <c r="BY36" s="611"/>
      <c r="BZ36" s="611"/>
      <c r="CA36" s="611"/>
      <c r="CB36" s="683"/>
      <c r="CD36" s="618" t="s">
        <v>317</v>
      </c>
      <c r="CE36" s="619"/>
      <c r="CF36" s="619"/>
      <c r="CG36" s="619"/>
      <c r="CH36" s="619"/>
      <c r="CI36" s="619"/>
      <c r="CJ36" s="619"/>
      <c r="CK36" s="619"/>
      <c r="CL36" s="619"/>
      <c r="CM36" s="619"/>
      <c r="CN36" s="619"/>
      <c r="CO36" s="619"/>
      <c r="CP36" s="619"/>
      <c r="CQ36" s="620"/>
      <c r="CR36" s="621">
        <v>4413205</v>
      </c>
      <c r="CS36" s="622"/>
      <c r="CT36" s="622"/>
      <c r="CU36" s="622"/>
      <c r="CV36" s="622"/>
      <c r="CW36" s="622"/>
      <c r="CX36" s="622"/>
      <c r="CY36" s="623"/>
      <c r="CZ36" s="626">
        <v>10.3</v>
      </c>
      <c r="DA36" s="651"/>
      <c r="DB36" s="651"/>
      <c r="DC36" s="655"/>
      <c r="DD36" s="630">
        <v>4067902</v>
      </c>
      <c r="DE36" s="622"/>
      <c r="DF36" s="622"/>
      <c r="DG36" s="622"/>
      <c r="DH36" s="622"/>
      <c r="DI36" s="622"/>
      <c r="DJ36" s="622"/>
      <c r="DK36" s="623"/>
      <c r="DL36" s="630">
        <v>2674622</v>
      </c>
      <c r="DM36" s="622"/>
      <c r="DN36" s="622"/>
      <c r="DO36" s="622"/>
      <c r="DP36" s="622"/>
      <c r="DQ36" s="622"/>
      <c r="DR36" s="622"/>
      <c r="DS36" s="622"/>
      <c r="DT36" s="622"/>
      <c r="DU36" s="622"/>
      <c r="DV36" s="623"/>
      <c r="DW36" s="626">
        <v>11.4</v>
      </c>
      <c r="DX36" s="651"/>
      <c r="DY36" s="651"/>
      <c r="DZ36" s="651"/>
      <c r="EA36" s="651"/>
      <c r="EB36" s="651"/>
      <c r="EC36" s="652"/>
    </row>
    <row r="37" spans="2:133" ht="11.25" customHeight="1" x14ac:dyDescent="0.15">
      <c r="B37" s="618" t="s">
        <v>318</v>
      </c>
      <c r="C37" s="619"/>
      <c r="D37" s="619"/>
      <c r="E37" s="619"/>
      <c r="F37" s="619"/>
      <c r="G37" s="619"/>
      <c r="H37" s="619"/>
      <c r="I37" s="619"/>
      <c r="J37" s="619"/>
      <c r="K37" s="619"/>
      <c r="L37" s="619"/>
      <c r="M37" s="619"/>
      <c r="N37" s="619"/>
      <c r="O37" s="619"/>
      <c r="P37" s="619"/>
      <c r="Q37" s="620"/>
      <c r="R37" s="621">
        <v>932147</v>
      </c>
      <c r="S37" s="622"/>
      <c r="T37" s="622"/>
      <c r="U37" s="622"/>
      <c r="V37" s="622"/>
      <c r="W37" s="622"/>
      <c r="X37" s="622"/>
      <c r="Y37" s="623"/>
      <c r="Z37" s="624">
        <v>2.1</v>
      </c>
      <c r="AA37" s="624"/>
      <c r="AB37" s="624"/>
      <c r="AC37" s="624"/>
      <c r="AD37" s="625">
        <v>40762</v>
      </c>
      <c r="AE37" s="625"/>
      <c r="AF37" s="625"/>
      <c r="AG37" s="625"/>
      <c r="AH37" s="625"/>
      <c r="AI37" s="625"/>
      <c r="AJ37" s="625"/>
      <c r="AK37" s="625"/>
      <c r="AL37" s="626">
        <v>0.2</v>
      </c>
      <c r="AM37" s="627"/>
      <c r="AN37" s="627"/>
      <c r="AO37" s="628"/>
      <c r="AQ37" s="684" t="s">
        <v>319</v>
      </c>
      <c r="AR37" s="685"/>
      <c r="AS37" s="685"/>
      <c r="AT37" s="685"/>
      <c r="AU37" s="685"/>
      <c r="AV37" s="685"/>
      <c r="AW37" s="685"/>
      <c r="AX37" s="685"/>
      <c r="AY37" s="686"/>
      <c r="AZ37" s="621">
        <v>1055766</v>
      </c>
      <c r="BA37" s="622"/>
      <c r="BB37" s="622"/>
      <c r="BC37" s="622"/>
      <c r="BD37" s="653"/>
      <c r="BE37" s="653"/>
      <c r="BF37" s="676"/>
      <c r="BG37" s="618" t="s">
        <v>320</v>
      </c>
      <c r="BH37" s="619"/>
      <c r="BI37" s="619"/>
      <c r="BJ37" s="619"/>
      <c r="BK37" s="619"/>
      <c r="BL37" s="619"/>
      <c r="BM37" s="619"/>
      <c r="BN37" s="619"/>
      <c r="BO37" s="619"/>
      <c r="BP37" s="619"/>
      <c r="BQ37" s="619"/>
      <c r="BR37" s="619"/>
      <c r="BS37" s="619"/>
      <c r="BT37" s="619"/>
      <c r="BU37" s="620"/>
      <c r="BV37" s="621">
        <v>-27596</v>
      </c>
      <c r="BW37" s="622"/>
      <c r="BX37" s="622"/>
      <c r="BY37" s="622"/>
      <c r="BZ37" s="622"/>
      <c r="CA37" s="622"/>
      <c r="CB37" s="631"/>
      <c r="CD37" s="618" t="s">
        <v>321</v>
      </c>
      <c r="CE37" s="619"/>
      <c r="CF37" s="619"/>
      <c r="CG37" s="619"/>
      <c r="CH37" s="619"/>
      <c r="CI37" s="619"/>
      <c r="CJ37" s="619"/>
      <c r="CK37" s="619"/>
      <c r="CL37" s="619"/>
      <c r="CM37" s="619"/>
      <c r="CN37" s="619"/>
      <c r="CO37" s="619"/>
      <c r="CP37" s="619"/>
      <c r="CQ37" s="620"/>
      <c r="CR37" s="621">
        <v>1513381</v>
      </c>
      <c r="CS37" s="653"/>
      <c r="CT37" s="653"/>
      <c r="CU37" s="653"/>
      <c r="CV37" s="653"/>
      <c r="CW37" s="653"/>
      <c r="CX37" s="653"/>
      <c r="CY37" s="654"/>
      <c r="CZ37" s="626">
        <v>3.5</v>
      </c>
      <c r="DA37" s="651"/>
      <c r="DB37" s="651"/>
      <c r="DC37" s="655"/>
      <c r="DD37" s="630">
        <v>1510089</v>
      </c>
      <c r="DE37" s="653"/>
      <c r="DF37" s="653"/>
      <c r="DG37" s="653"/>
      <c r="DH37" s="653"/>
      <c r="DI37" s="653"/>
      <c r="DJ37" s="653"/>
      <c r="DK37" s="654"/>
      <c r="DL37" s="630">
        <v>1340362</v>
      </c>
      <c r="DM37" s="653"/>
      <c r="DN37" s="653"/>
      <c r="DO37" s="653"/>
      <c r="DP37" s="653"/>
      <c r="DQ37" s="653"/>
      <c r="DR37" s="653"/>
      <c r="DS37" s="653"/>
      <c r="DT37" s="653"/>
      <c r="DU37" s="653"/>
      <c r="DV37" s="654"/>
      <c r="DW37" s="626">
        <v>5.7</v>
      </c>
      <c r="DX37" s="651"/>
      <c r="DY37" s="651"/>
      <c r="DZ37" s="651"/>
      <c r="EA37" s="651"/>
      <c r="EB37" s="651"/>
      <c r="EC37" s="652"/>
    </row>
    <row r="38" spans="2:133" ht="11.25" customHeight="1" x14ac:dyDescent="0.15">
      <c r="B38" s="618" t="s">
        <v>322</v>
      </c>
      <c r="C38" s="619"/>
      <c r="D38" s="619"/>
      <c r="E38" s="619"/>
      <c r="F38" s="619"/>
      <c r="G38" s="619"/>
      <c r="H38" s="619"/>
      <c r="I38" s="619"/>
      <c r="J38" s="619"/>
      <c r="K38" s="619"/>
      <c r="L38" s="619"/>
      <c r="M38" s="619"/>
      <c r="N38" s="619"/>
      <c r="O38" s="619"/>
      <c r="P38" s="619"/>
      <c r="Q38" s="620"/>
      <c r="R38" s="621">
        <v>2410900</v>
      </c>
      <c r="S38" s="622"/>
      <c r="T38" s="622"/>
      <c r="U38" s="622"/>
      <c r="V38" s="622"/>
      <c r="W38" s="622"/>
      <c r="X38" s="622"/>
      <c r="Y38" s="623"/>
      <c r="Z38" s="624">
        <v>5.4</v>
      </c>
      <c r="AA38" s="624"/>
      <c r="AB38" s="624"/>
      <c r="AC38" s="624"/>
      <c r="AD38" s="625" t="s">
        <v>122</v>
      </c>
      <c r="AE38" s="625"/>
      <c r="AF38" s="625"/>
      <c r="AG38" s="625"/>
      <c r="AH38" s="625"/>
      <c r="AI38" s="625"/>
      <c r="AJ38" s="625"/>
      <c r="AK38" s="625"/>
      <c r="AL38" s="626" t="s">
        <v>122</v>
      </c>
      <c r="AM38" s="627"/>
      <c r="AN38" s="627"/>
      <c r="AO38" s="628"/>
      <c r="AQ38" s="684" t="s">
        <v>323</v>
      </c>
      <c r="AR38" s="685"/>
      <c r="AS38" s="685"/>
      <c r="AT38" s="685"/>
      <c r="AU38" s="685"/>
      <c r="AV38" s="685"/>
      <c r="AW38" s="685"/>
      <c r="AX38" s="685"/>
      <c r="AY38" s="686"/>
      <c r="AZ38" s="621">
        <v>11348</v>
      </c>
      <c r="BA38" s="622"/>
      <c r="BB38" s="622"/>
      <c r="BC38" s="622"/>
      <c r="BD38" s="653"/>
      <c r="BE38" s="653"/>
      <c r="BF38" s="676"/>
      <c r="BG38" s="618" t="s">
        <v>324</v>
      </c>
      <c r="BH38" s="619"/>
      <c r="BI38" s="619"/>
      <c r="BJ38" s="619"/>
      <c r="BK38" s="619"/>
      <c r="BL38" s="619"/>
      <c r="BM38" s="619"/>
      <c r="BN38" s="619"/>
      <c r="BO38" s="619"/>
      <c r="BP38" s="619"/>
      <c r="BQ38" s="619"/>
      <c r="BR38" s="619"/>
      <c r="BS38" s="619"/>
      <c r="BT38" s="619"/>
      <c r="BU38" s="620"/>
      <c r="BV38" s="621">
        <v>13627</v>
      </c>
      <c r="BW38" s="622"/>
      <c r="BX38" s="622"/>
      <c r="BY38" s="622"/>
      <c r="BZ38" s="622"/>
      <c r="CA38" s="622"/>
      <c r="CB38" s="631"/>
      <c r="CD38" s="618" t="s">
        <v>325</v>
      </c>
      <c r="CE38" s="619"/>
      <c r="CF38" s="619"/>
      <c r="CG38" s="619"/>
      <c r="CH38" s="619"/>
      <c r="CI38" s="619"/>
      <c r="CJ38" s="619"/>
      <c r="CK38" s="619"/>
      <c r="CL38" s="619"/>
      <c r="CM38" s="619"/>
      <c r="CN38" s="619"/>
      <c r="CO38" s="619"/>
      <c r="CP38" s="619"/>
      <c r="CQ38" s="620"/>
      <c r="CR38" s="621">
        <v>3677811</v>
      </c>
      <c r="CS38" s="622"/>
      <c r="CT38" s="622"/>
      <c r="CU38" s="622"/>
      <c r="CV38" s="622"/>
      <c r="CW38" s="622"/>
      <c r="CX38" s="622"/>
      <c r="CY38" s="623"/>
      <c r="CZ38" s="626">
        <v>8.6</v>
      </c>
      <c r="DA38" s="651"/>
      <c r="DB38" s="651"/>
      <c r="DC38" s="655"/>
      <c r="DD38" s="630">
        <v>3013514</v>
      </c>
      <c r="DE38" s="622"/>
      <c r="DF38" s="622"/>
      <c r="DG38" s="622"/>
      <c r="DH38" s="622"/>
      <c r="DI38" s="622"/>
      <c r="DJ38" s="622"/>
      <c r="DK38" s="623"/>
      <c r="DL38" s="630">
        <v>2686818</v>
      </c>
      <c r="DM38" s="622"/>
      <c r="DN38" s="622"/>
      <c r="DO38" s="622"/>
      <c r="DP38" s="622"/>
      <c r="DQ38" s="622"/>
      <c r="DR38" s="622"/>
      <c r="DS38" s="622"/>
      <c r="DT38" s="622"/>
      <c r="DU38" s="622"/>
      <c r="DV38" s="623"/>
      <c r="DW38" s="626">
        <v>11.5</v>
      </c>
      <c r="DX38" s="651"/>
      <c r="DY38" s="651"/>
      <c r="DZ38" s="651"/>
      <c r="EA38" s="651"/>
      <c r="EB38" s="651"/>
      <c r="EC38" s="652"/>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24" t="s">
        <v>122</v>
      </c>
      <c r="AA39" s="624"/>
      <c r="AB39" s="624"/>
      <c r="AC39" s="624"/>
      <c r="AD39" s="625" t="s">
        <v>122</v>
      </c>
      <c r="AE39" s="625"/>
      <c r="AF39" s="625"/>
      <c r="AG39" s="625"/>
      <c r="AH39" s="625"/>
      <c r="AI39" s="625"/>
      <c r="AJ39" s="625"/>
      <c r="AK39" s="625"/>
      <c r="AL39" s="626" t="s">
        <v>122</v>
      </c>
      <c r="AM39" s="627"/>
      <c r="AN39" s="627"/>
      <c r="AO39" s="628"/>
      <c r="AQ39" s="684" t="s">
        <v>327</v>
      </c>
      <c r="AR39" s="685"/>
      <c r="AS39" s="685"/>
      <c r="AT39" s="685"/>
      <c r="AU39" s="685"/>
      <c r="AV39" s="685"/>
      <c r="AW39" s="685"/>
      <c r="AX39" s="685"/>
      <c r="AY39" s="686"/>
      <c r="AZ39" s="621" t="s">
        <v>122</v>
      </c>
      <c r="BA39" s="622"/>
      <c r="BB39" s="622"/>
      <c r="BC39" s="622"/>
      <c r="BD39" s="653"/>
      <c r="BE39" s="653"/>
      <c r="BF39" s="676"/>
      <c r="BG39" s="618" t="s">
        <v>328</v>
      </c>
      <c r="BH39" s="619"/>
      <c r="BI39" s="619"/>
      <c r="BJ39" s="619"/>
      <c r="BK39" s="619"/>
      <c r="BL39" s="619"/>
      <c r="BM39" s="619"/>
      <c r="BN39" s="619"/>
      <c r="BO39" s="619"/>
      <c r="BP39" s="619"/>
      <c r="BQ39" s="619"/>
      <c r="BR39" s="619"/>
      <c r="BS39" s="619"/>
      <c r="BT39" s="619"/>
      <c r="BU39" s="620"/>
      <c r="BV39" s="621">
        <v>19825</v>
      </c>
      <c r="BW39" s="622"/>
      <c r="BX39" s="622"/>
      <c r="BY39" s="622"/>
      <c r="BZ39" s="622"/>
      <c r="CA39" s="622"/>
      <c r="CB39" s="631"/>
      <c r="CD39" s="618" t="s">
        <v>329</v>
      </c>
      <c r="CE39" s="619"/>
      <c r="CF39" s="619"/>
      <c r="CG39" s="619"/>
      <c r="CH39" s="619"/>
      <c r="CI39" s="619"/>
      <c r="CJ39" s="619"/>
      <c r="CK39" s="619"/>
      <c r="CL39" s="619"/>
      <c r="CM39" s="619"/>
      <c r="CN39" s="619"/>
      <c r="CO39" s="619"/>
      <c r="CP39" s="619"/>
      <c r="CQ39" s="620"/>
      <c r="CR39" s="621">
        <v>1563550</v>
      </c>
      <c r="CS39" s="653"/>
      <c r="CT39" s="653"/>
      <c r="CU39" s="653"/>
      <c r="CV39" s="653"/>
      <c r="CW39" s="653"/>
      <c r="CX39" s="653"/>
      <c r="CY39" s="654"/>
      <c r="CZ39" s="626">
        <v>3.7</v>
      </c>
      <c r="DA39" s="651"/>
      <c r="DB39" s="651"/>
      <c r="DC39" s="655"/>
      <c r="DD39" s="630">
        <v>1560555</v>
      </c>
      <c r="DE39" s="653"/>
      <c r="DF39" s="653"/>
      <c r="DG39" s="653"/>
      <c r="DH39" s="653"/>
      <c r="DI39" s="653"/>
      <c r="DJ39" s="653"/>
      <c r="DK39" s="654"/>
      <c r="DL39" s="630" t="s">
        <v>122</v>
      </c>
      <c r="DM39" s="653"/>
      <c r="DN39" s="653"/>
      <c r="DO39" s="653"/>
      <c r="DP39" s="653"/>
      <c r="DQ39" s="653"/>
      <c r="DR39" s="653"/>
      <c r="DS39" s="653"/>
      <c r="DT39" s="653"/>
      <c r="DU39" s="653"/>
      <c r="DV39" s="654"/>
      <c r="DW39" s="626" t="s">
        <v>122</v>
      </c>
      <c r="DX39" s="651"/>
      <c r="DY39" s="651"/>
      <c r="DZ39" s="651"/>
      <c r="EA39" s="651"/>
      <c r="EB39" s="651"/>
      <c r="EC39" s="652"/>
    </row>
    <row r="40" spans="2:133" ht="11.25" customHeight="1" x14ac:dyDescent="0.15">
      <c r="B40" s="618" t="s">
        <v>330</v>
      </c>
      <c r="C40" s="619"/>
      <c r="D40" s="619"/>
      <c r="E40" s="619"/>
      <c r="F40" s="619"/>
      <c r="G40" s="619"/>
      <c r="H40" s="619"/>
      <c r="I40" s="619"/>
      <c r="J40" s="619"/>
      <c r="K40" s="619"/>
      <c r="L40" s="619"/>
      <c r="M40" s="619"/>
      <c r="N40" s="619"/>
      <c r="O40" s="619"/>
      <c r="P40" s="619"/>
      <c r="Q40" s="620"/>
      <c r="R40" s="621">
        <v>228000</v>
      </c>
      <c r="S40" s="622"/>
      <c r="T40" s="622"/>
      <c r="U40" s="622"/>
      <c r="V40" s="622"/>
      <c r="W40" s="622"/>
      <c r="X40" s="622"/>
      <c r="Y40" s="623"/>
      <c r="Z40" s="624">
        <v>0.5</v>
      </c>
      <c r="AA40" s="624"/>
      <c r="AB40" s="624"/>
      <c r="AC40" s="624"/>
      <c r="AD40" s="625" t="s">
        <v>122</v>
      </c>
      <c r="AE40" s="625"/>
      <c r="AF40" s="625"/>
      <c r="AG40" s="625"/>
      <c r="AH40" s="625"/>
      <c r="AI40" s="625"/>
      <c r="AJ40" s="625"/>
      <c r="AK40" s="625"/>
      <c r="AL40" s="626" t="s">
        <v>122</v>
      </c>
      <c r="AM40" s="627"/>
      <c r="AN40" s="627"/>
      <c r="AO40" s="628"/>
      <c r="AQ40" s="684" t="s">
        <v>331</v>
      </c>
      <c r="AR40" s="685"/>
      <c r="AS40" s="685"/>
      <c r="AT40" s="685"/>
      <c r="AU40" s="685"/>
      <c r="AV40" s="685"/>
      <c r="AW40" s="685"/>
      <c r="AX40" s="685"/>
      <c r="AY40" s="686"/>
      <c r="AZ40" s="621" t="s">
        <v>122</v>
      </c>
      <c r="BA40" s="622"/>
      <c r="BB40" s="622"/>
      <c r="BC40" s="622"/>
      <c r="BD40" s="653"/>
      <c r="BE40" s="653"/>
      <c r="BF40" s="676"/>
      <c r="BG40" s="669" t="s">
        <v>332</v>
      </c>
      <c r="BH40" s="670"/>
      <c r="BI40" s="670"/>
      <c r="BJ40" s="670"/>
      <c r="BK40" s="670"/>
      <c r="BL40" s="221"/>
      <c r="BM40" s="619" t="s">
        <v>333</v>
      </c>
      <c r="BN40" s="619"/>
      <c r="BO40" s="619"/>
      <c r="BP40" s="619"/>
      <c r="BQ40" s="619"/>
      <c r="BR40" s="619"/>
      <c r="BS40" s="619"/>
      <c r="BT40" s="619"/>
      <c r="BU40" s="620"/>
      <c r="BV40" s="621">
        <v>111</v>
      </c>
      <c r="BW40" s="622"/>
      <c r="BX40" s="622"/>
      <c r="BY40" s="622"/>
      <c r="BZ40" s="622"/>
      <c r="CA40" s="622"/>
      <c r="CB40" s="631"/>
      <c r="CD40" s="618" t="s">
        <v>334</v>
      </c>
      <c r="CE40" s="619"/>
      <c r="CF40" s="619"/>
      <c r="CG40" s="619"/>
      <c r="CH40" s="619"/>
      <c r="CI40" s="619"/>
      <c r="CJ40" s="619"/>
      <c r="CK40" s="619"/>
      <c r="CL40" s="619"/>
      <c r="CM40" s="619"/>
      <c r="CN40" s="619"/>
      <c r="CO40" s="619"/>
      <c r="CP40" s="619"/>
      <c r="CQ40" s="620"/>
      <c r="CR40" s="621">
        <v>235544</v>
      </c>
      <c r="CS40" s="622"/>
      <c r="CT40" s="622"/>
      <c r="CU40" s="622"/>
      <c r="CV40" s="622"/>
      <c r="CW40" s="622"/>
      <c r="CX40" s="622"/>
      <c r="CY40" s="623"/>
      <c r="CZ40" s="626">
        <v>0.6</v>
      </c>
      <c r="DA40" s="651"/>
      <c r="DB40" s="651"/>
      <c r="DC40" s="655"/>
      <c r="DD40" s="630">
        <v>235544</v>
      </c>
      <c r="DE40" s="622"/>
      <c r="DF40" s="622"/>
      <c r="DG40" s="622"/>
      <c r="DH40" s="622"/>
      <c r="DI40" s="622"/>
      <c r="DJ40" s="622"/>
      <c r="DK40" s="623"/>
      <c r="DL40" s="630" t="s">
        <v>122</v>
      </c>
      <c r="DM40" s="622"/>
      <c r="DN40" s="622"/>
      <c r="DO40" s="622"/>
      <c r="DP40" s="622"/>
      <c r="DQ40" s="622"/>
      <c r="DR40" s="622"/>
      <c r="DS40" s="622"/>
      <c r="DT40" s="622"/>
      <c r="DU40" s="622"/>
      <c r="DV40" s="623"/>
      <c r="DW40" s="626" t="s">
        <v>122</v>
      </c>
      <c r="DX40" s="651"/>
      <c r="DY40" s="651"/>
      <c r="DZ40" s="651"/>
      <c r="EA40" s="651"/>
      <c r="EB40" s="651"/>
      <c r="EC40" s="652"/>
    </row>
    <row r="41" spans="2:133" ht="11.25" customHeight="1" x14ac:dyDescent="0.15">
      <c r="B41" s="642" t="s">
        <v>335</v>
      </c>
      <c r="C41" s="643"/>
      <c r="D41" s="643"/>
      <c r="E41" s="643"/>
      <c r="F41" s="643"/>
      <c r="G41" s="643"/>
      <c r="H41" s="643"/>
      <c r="I41" s="643"/>
      <c r="J41" s="643"/>
      <c r="K41" s="643"/>
      <c r="L41" s="643"/>
      <c r="M41" s="643"/>
      <c r="N41" s="643"/>
      <c r="O41" s="643"/>
      <c r="P41" s="643"/>
      <c r="Q41" s="644"/>
      <c r="R41" s="693">
        <v>44694606</v>
      </c>
      <c r="S41" s="694"/>
      <c r="T41" s="694"/>
      <c r="U41" s="694"/>
      <c r="V41" s="694"/>
      <c r="W41" s="694"/>
      <c r="X41" s="694"/>
      <c r="Y41" s="698"/>
      <c r="Z41" s="699">
        <v>100</v>
      </c>
      <c r="AA41" s="699"/>
      <c r="AB41" s="699"/>
      <c r="AC41" s="699"/>
      <c r="AD41" s="700">
        <v>23199668</v>
      </c>
      <c r="AE41" s="700"/>
      <c r="AF41" s="700"/>
      <c r="AG41" s="700"/>
      <c r="AH41" s="700"/>
      <c r="AI41" s="700"/>
      <c r="AJ41" s="700"/>
      <c r="AK41" s="700"/>
      <c r="AL41" s="701">
        <v>100</v>
      </c>
      <c r="AM41" s="681"/>
      <c r="AN41" s="681"/>
      <c r="AO41" s="702"/>
      <c r="AQ41" s="684" t="s">
        <v>336</v>
      </c>
      <c r="AR41" s="685"/>
      <c r="AS41" s="685"/>
      <c r="AT41" s="685"/>
      <c r="AU41" s="685"/>
      <c r="AV41" s="685"/>
      <c r="AW41" s="685"/>
      <c r="AX41" s="685"/>
      <c r="AY41" s="686"/>
      <c r="AZ41" s="621">
        <v>814127</v>
      </c>
      <c r="BA41" s="622"/>
      <c r="BB41" s="622"/>
      <c r="BC41" s="622"/>
      <c r="BD41" s="653"/>
      <c r="BE41" s="653"/>
      <c r="BF41" s="676"/>
      <c r="BG41" s="669"/>
      <c r="BH41" s="670"/>
      <c r="BI41" s="670"/>
      <c r="BJ41" s="670"/>
      <c r="BK41" s="670"/>
      <c r="BL41" s="221"/>
      <c r="BM41" s="619" t="s">
        <v>337</v>
      </c>
      <c r="BN41" s="619"/>
      <c r="BO41" s="619"/>
      <c r="BP41" s="619"/>
      <c r="BQ41" s="619"/>
      <c r="BR41" s="619"/>
      <c r="BS41" s="619"/>
      <c r="BT41" s="619"/>
      <c r="BU41" s="620"/>
      <c r="BV41" s="621" t="s">
        <v>122</v>
      </c>
      <c r="BW41" s="622"/>
      <c r="BX41" s="622"/>
      <c r="BY41" s="622"/>
      <c r="BZ41" s="622"/>
      <c r="CA41" s="622"/>
      <c r="CB41" s="631"/>
      <c r="CD41" s="618" t="s">
        <v>338</v>
      </c>
      <c r="CE41" s="619"/>
      <c r="CF41" s="619"/>
      <c r="CG41" s="619"/>
      <c r="CH41" s="619"/>
      <c r="CI41" s="619"/>
      <c r="CJ41" s="619"/>
      <c r="CK41" s="619"/>
      <c r="CL41" s="619"/>
      <c r="CM41" s="619"/>
      <c r="CN41" s="619"/>
      <c r="CO41" s="619"/>
      <c r="CP41" s="619"/>
      <c r="CQ41" s="620"/>
      <c r="CR41" s="621" t="s">
        <v>122</v>
      </c>
      <c r="CS41" s="653"/>
      <c r="CT41" s="653"/>
      <c r="CU41" s="653"/>
      <c r="CV41" s="653"/>
      <c r="CW41" s="653"/>
      <c r="CX41" s="653"/>
      <c r="CY41" s="654"/>
      <c r="CZ41" s="626" t="s">
        <v>122</v>
      </c>
      <c r="DA41" s="651"/>
      <c r="DB41" s="651"/>
      <c r="DC41" s="655"/>
      <c r="DD41" s="630" t="s">
        <v>122</v>
      </c>
      <c r="DE41" s="653"/>
      <c r="DF41" s="653"/>
      <c r="DG41" s="653"/>
      <c r="DH41" s="653"/>
      <c r="DI41" s="653"/>
      <c r="DJ41" s="653"/>
      <c r="DK41" s="654"/>
      <c r="DL41" s="704"/>
      <c r="DM41" s="705"/>
      <c r="DN41" s="705"/>
      <c r="DO41" s="705"/>
      <c r="DP41" s="705"/>
      <c r="DQ41" s="705"/>
      <c r="DR41" s="705"/>
      <c r="DS41" s="705"/>
      <c r="DT41" s="705"/>
      <c r="DU41" s="705"/>
      <c r="DV41" s="706"/>
      <c r="DW41" s="695"/>
      <c r="DX41" s="696"/>
      <c r="DY41" s="696"/>
      <c r="DZ41" s="696"/>
      <c r="EA41" s="696"/>
      <c r="EB41" s="696"/>
      <c r="EC41" s="697"/>
    </row>
    <row r="42" spans="2:133" ht="11.25" customHeight="1" x14ac:dyDescent="0.15">
      <c r="AQ42" s="690" t="s">
        <v>339</v>
      </c>
      <c r="AR42" s="691"/>
      <c r="AS42" s="691"/>
      <c r="AT42" s="691"/>
      <c r="AU42" s="691"/>
      <c r="AV42" s="691"/>
      <c r="AW42" s="691"/>
      <c r="AX42" s="691"/>
      <c r="AY42" s="692"/>
      <c r="AZ42" s="693">
        <v>2863684</v>
      </c>
      <c r="BA42" s="694"/>
      <c r="BB42" s="694"/>
      <c r="BC42" s="694"/>
      <c r="BD42" s="680"/>
      <c r="BE42" s="680"/>
      <c r="BF42" s="682"/>
      <c r="BG42" s="671"/>
      <c r="BH42" s="672"/>
      <c r="BI42" s="672"/>
      <c r="BJ42" s="672"/>
      <c r="BK42" s="672"/>
      <c r="BL42" s="222"/>
      <c r="BM42" s="643" t="s">
        <v>340</v>
      </c>
      <c r="BN42" s="643"/>
      <c r="BO42" s="643"/>
      <c r="BP42" s="643"/>
      <c r="BQ42" s="643"/>
      <c r="BR42" s="643"/>
      <c r="BS42" s="643"/>
      <c r="BT42" s="643"/>
      <c r="BU42" s="644"/>
      <c r="BV42" s="693">
        <v>371</v>
      </c>
      <c r="BW42" s="694"/>
      <c r="BX42" s="694"/>
      <c r="BY42" s="694"/>
      <c r="BZ42" s="694"/>
      <c r="CA42" s="694"/>
      <c r="CB42" s="703"/>
      <c r="CD42" s="618" t="s">
        <v>341</v>
      </c>
      <c r="CE42" s="619"/>
      <c r="CF42" s="619"/>
      <c r="CG42" s="619"/>
      <c r="CH42" s="619"/>
      <c r="CI42" s="619"/>
      <c r="CJ42" s="619"/>
      <c r="CK42" s="619"/>
      <c r="CL42" s="619"/>
      <c r="CM42" s="619"/>
      <c r="CN42" s="619"/>
      <c r="CO42" s="619"/>
      <c r="CP42" s="619"/>
      <c r="CQ42" s="620"/>
      <c r="CR42" s="621">
        <v>4737907</v>
      </c>
      <c r="CS42" s="653"/>
      <c r="CT42" s="653"/>
      <c r="CU42" s="653"/>
      <c r="CV42" s="653"/>
      <c r="CW42" s="653"/>
      <c r="CX42" s="653"/>
      <c r="CY42" s="654"/>
      <c r="CZ42" s="626">
        <v>11.1</v>
      </c>
      <c r="DA42" s="651"/>
      <c r="DB42" s="651"/>
      <c r="DC42" s="655"/>
      <c r="DD42" s="630">
        <v>664018</v>
      </c>
      <c r="DE42" s="653"/>
      <c r="DF42" s="653"/>
      <c r="DG42" s="653"/>
      <c r="DH42" s="653"/>
      <c r="DI42" s="653"/>
      <c r="DJ42" s="653"/>
      <c r="DK42" s="654"/>
      <c r="DL42" s="704"/>
      <c r="DM42" s="705"/>
      <c r="DN42" s="705"/>
      <c r="DO42" s="705"/>
      <c r="DP42" s="705"/>
      <c r="DQ42" s="705"/>
      <c r="DR42" s="705"/>
      <c r="DS42" s="705"/>
      <c r="DT42" s="705"/>
      <c r="DU42" s="705"/>
      <c r="DV42" s="706"/>
      <c r="DW42" s="695"/>
      <c r="DX42" s="696"/>
      <c r="DY42" s="696"/>
      <c r="DZ42" s="696"/>
      <c r="EA42" s="696"/>
      <c r="EB42" s="696"/>
      <c r="EC42" s="697"/>
    </row>
    <row r="43" spans="2:133" ht="11.25" customHeight="1" x14ac:dyDescent="0.15">
      <c r="B43" s="212" t="s">
        <v>342</v>
      </c>
      <c r="CD43" s="618" t="s">
        <v>343</v>
      </c>
      <c r="CE43" s="619"/>
      <c r="CF43" s="619"/>
      <c r="CG43" s="619"/>
      <c r="CH43" s="619"/>
      <c r="CI43" s="619"/>
      <c r="CJ43" s="619"/>
      <c r="CK43" s="619"/>
      <c r="CL43" s="619"/>
      <c r="CM43" s="619"/>
      <c r="CN43" s="619"/>
      <c r="CO43" s="619"/>
      <c r="CP43" s="619"/>
      <c r="CQ43" s="620"/>
      <c r="CR43" s="621">
        <v>150071</v>
      </c>
      <c r="CS43" s="653"/>
      <c r="CT43" s="653"/>
      <c r="CU43" s="653"/>
      <c r="CV43" s="653"/>
      <c r="CW43" s="653"/>
      <c r="CX43" s="653"/>
      <c r="CY43" s="654"/>
      <c r="CZ43" s="626">
        <v>0.4</v>
      </c>
      <c r="DA43" s="651"/>
      <c r="DB43" s="651"/>
      <c r="DC43" s="655"/>
      <c r="DD43" s="630">
        <v>147670</v>
      </c>
      <c r="DE43" s="653"/>
      <c r="DF43" s="653"/>
      <c r="DG43" s="653"/>
      <c r="DH43" s="653"/>
      <c r="DI43" s="653"/>
      <c r="DJ43" s="653"/>
      <c r="DK43" s="654"/>
      <c r="DL43" s="704"/>
      <c r="DM43" s="705"/>
      <c r="DN43" s="705"/>
      <c r="DO43" s="705"/>
      <c r="DP43" s="705"/>
      <c r="DQ43" s="705"/>
      <c r="DR43" s="705"/>
      <c r="DS43" s="705"/>
      <c r="DT43" s="705"/>
      <c r="DU43" s="705"/>
      <c r="DV43" s="706"/>
      <c r="DW43" s="695"/>
      <c r="DX43" s="696"/>
      <c r="DY43" s="696"/>
      <c r="DZ43" s="696"/>
      <c r="EA43" s="696"/>
      <c r="EB43" s="696"/>
      <c r="EC43" s="697"/>
    </row>
    <row r="44" spans="2:133" ht="11.25" customHeight="1" x14ac:dyDescent="0.15">
      <c r="B44" s="707" t="s">
        <v>344</v>
      </c>
      <c r="C44" s="707"/>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c r="AV44" s="707"/>
      <c r="AW44" s="707"/>
      <c r="AX44" s="707"/>
      <c r="AY44" s="707"/>
      <c r="AZ44" s="707"/>
      <c r="BA44" s="707"/>
      <c r="BB44" s="707"/>
      <c r="BC44" s="707"/>
      <c r="BD44" s="707"/>
      <c r="BE44" s="707"/>
      <c r="BF44" s="707"/>
      <c r="BG44" s="707"/>
      <c r="BH44" s="707"/>
      <c r="BI44" s="707"/>
      <c r="BJ44" s="707"/>
      <c r="BK44" s="707"/>
      <c r="BL44" s="707"/>
      <c r="BM44" s="707"/>
      <c r="BN44" s="707"/>
      <c r="BO44" s="707"/>
      <c r="BP44" s="707"/>
      <c r="BQ44" s="707"/>
      <c r="BR44" s="707"/>
      <c r="BS44" s="707"/>
      <c r="BT44" s="707"/>
      <c r="BU44" s="707"/>
      <c r="BV44" s="707"/>
      <c r="BW44" s="707"/>
      <c r="BX44" s="707"/>
      <c r="BY44" s="707"/>
      <c r="BZ44" s="707"/>
      <c r="CA44" s="707"/>
      <c r="CB44" s="707"/>
      <c r="CC44" s="708"/>
      <c r="CD44" s="657" t="s">
        <v>292</v>
      </c>
      <c r="CE44" s="658"/>
      <c r="CF44" s="618" t="s">
        <v>345</v>
      </c>
      <c r="CG44" s="619"/>
      <c r="CH44" s="619"/>
      <c r="CI44" s="619"/>
      <c r="CJ44" s="619"/>
      <c r="CK44" s="619"/>
      <c r="CL44" s="619"/>
      <c r="CM44" s="619"/>
      <c r="CN44" s="619"/>
      <c r="CO44" s="619"/>
      <c r="CP44" s="619"/>
      <c r="CQ44" s="620"/>
      <c r="CR44" s="621">
        <v>4704657</v>
      </c>
      <c r="CS44" s="622"/>
      <c r="CT44" s="622"/>
      <c r="CU44" s="622"/>
      <c r="CV44" s="622"/>
      <c r="CW44" s="622"/>
      <c r="CX44" s="622"/>
      <c r="CY44" s="623"/>
      <c r="CZ44" s="626">
        <v>11</v>
      </c>
      <c r="DA44" s="627"/>
      <c r="DB44" s="627"/>
      <c r="DC44" s="633"/>
      <c r="DD44" s="630">
        <v>659447</v>
      </c>
      <c r="DE44" s="622"/>
      <c r="DF44" s="622"/>
      <c r="DG44" s="622"/>
      <c r="DH44" s="622"/>
      <c r="DI44" s="622"/>
      <c r="DJ44" s="622"/>
      <c r="DK44" s="623"/>
      <c r="DL44" s="704"/>
      <c r="DM44" s="705"/>
      <c r="DN44" s="705"/>
      <c r="DO44" s="705"/>
      <c r="DP44" s="705"/>
      <c r="DQ44" s="705"/>
      <c r="DR44" s="705"/>
      <c r="DS44" s="705"/>
      <c r="DT44" s="705"/>
      <c r="DU44" s="705"/>
      <c r="DV44" s="706"/>
      <c r="DW44" s="695"/>
      <c r="DX44" s="696"/>
      <c r="DY44" s="696"/>
      <c r="DZ44" s="696"/>
      <c r="EA44" s="696"/>
      <c r="EB44" s="696"/>
      <c r="EC44" s="697"/>
    </row>
    <row r="45" spans="2:133" ht="11.25" customHeight="1" x14ac:dyDescent="0.15">
      <c r="B45" s="707" t="s">
        <v>346</v>
      </c>
      <c r="C45" s="707"/>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c r="AV45" s="707"/>
      <c r="AW45" s="707"/>
      <c r="AX45" s="707"/>
      <c r="AY45" s="707"/>
      <c r="AZ45" s="707"/>
      <c r="BA45" s="707"/>
      <c r="BB45" s="707"/>
      <c r="BC45" s="707"/>
      <c r="BD45" s="707"/>
      <c r="BE45" s="707"/>
      <c r="BF45" s="707"/>
      <c r="BG45" s="707"/>
      <c r="BH45" s="707"/>
      <c r="BI45" s="707"/>
      <c r="BJ45" s="707"/>
      <c r="BK45" s="707"/>
      <c r="BL45" s="707"/>
      <c r="BM45" s="707"/>
      <c r="BN45" s="707"/>
      <c r="BO45" s="707"/>
      <c r="BP45" s="707"/>
      <c r="BQ45" s="707"/>
      <c r="BR45" s="707"/>
      <c r="BS45" s="707"/>
      <c r="BT45" s="707"/>
      <c r="BU45" s="707"/>
      <c r="BV45" s="707"/>
      <c r="BW45" s="707"/>
      <c r="BX45" s="707"/>
      <c r="BY45" s="707"/>
      <c r="BZ45" s="707"/>
      <c r="CA45" s="707"/>
      <c r="CB45" s="707"/>
      <c r="CC45" s="708"/>
      <c r="CD45" s="659"/>
      <c r="CE45" s="660"/>
      <c r="CF45" s="618" t="s">
        <v>347</v>
      </c>
      <c r="CG45" s="619"/>
      <c r="CH45" s="619"/>
      <c r="CI45" s="619"/>
      <c r="CJ45" s="619"/>
      <c r="CK45" s="619"/>
      <c r="CL45" s="619"/>
      <c r="CM45" s="619"/>
      <c r="CN45" s="619"/>
      <c r="CO45" s="619"/>
      <c r="CP45" s="619"/>
      <c r="CQ45" s="620"/>
      <c r="CR45" s="621">
        <v>2879000</v>
      </c>
      <c r="CS45" s="653"/>
      <c r="CT45" s="653"/>
      <c r="CU45" s="653"/>
      <c r="CV45" s="653"/>
      <c r="CW45" s="653"/>
      <c r="CX45" s="653"/>
      <c r="CY45" s="654"/>
      <c r="CZ45" s="626">
        <v>6.7</v>
      </c>
      <c r="DA45" s="651"/>
      <c r="DB45" s="651"/>
      <c r="DC45" s="655"/>
      <c r="DD45" s="630">
        <v>147634</v>
      </c>
      <c r="DE45" s="653"/>
      <c r="DF45" s="653"/>
      <c r="DG45" s="653"/>
      <c r="DH45" s="653"/>
      <c r="DI45" s="653"/>
      <c r="DJ45" s="653"/>
      <c r="DK45" s="654"/>
      <c r="DL45" s="704"/>
      <c r="DM45" s="705"/>
      <c r="DN45" s="705"/>
      <c r="DO45" s="705"/>
      <c r="DP45" s="705"/>
      <c r="DQ45" s="705"/>
      <c r="DR45" s="705"/>
      <c r="DS45" s="705"/>
      <c r="DT45" s="705"/>
      <c r="DU45" s="705"/>
      <c r="DV45" s="706"/>
      <c r="DW45" s="695"/>
      <c r="DX45" s="696"/>
      <c r="DY45" s="696"/>
      <c r="DZ45" s="696"/>
      <c r="EA45" s="696"/>
      <c r="EB45" s="696"/>
      <c r="EC45" s="697"/>
    </row>
    <row r="46" spans="2:133" ht="11.25" customHeight="1" x14ac:dyDescent="0.15">
      <c r="B46" s="223"/>
      <c r="CD46" s="659"/>
      <c r="CE46" s="660"/>
      <c r="CF46" s="618" t="s">
        <v>348</v>
      </c>
      <c r="CG46" s="619"/>
      <c r="CH46" s="619"/>
      <c r="CI46" s="619"/>
      <c r="CJ46" s="619"/>
      <c r="CK46" s="619"/>
      <c r="CL46" s="619"/>
      <c r="CM46" s="619"/>
      <c r="CN46" s="619"/>
      <c r="CO46" s="619"/>
      <c r="CP46" s="619"/>
      <c r="CQ46" s="620"/>
      <c r="CR46" s="621">
        <v>1658095</v>
      </c>
      <c r="CS46" s="622"/>
      <c r="CT46" s="622"/>
      <c r="CU46" s="622"/>
      <c r="CV46" s="622"/>
      <c r="CW46" s="622"/>
      <c r="CX46" s="622"/>
      <c r="CY46" s="623"/>
      <c r="CZ46" s="626">
        <v>3.9</v>
      </c>
      <c r="DA46" s="627"/>
      <c r="DB46" s="627"/>
      <c r="DC46" s="633"/>
      <c r="DD46" s="630">
        <v>488851</v>
      </c>
      <c r="DE46" s="622"/>
      <c r="DF46" s="622"/>
      <c r="DG46" s="622"/>
      <c r="DH46" s="622"/>
      <c r="DI46" s="622"/>
      <c r="DJ46" s="622"/>
      <c r="DK46" s="623"/>
      <c r="DL46" s="704"/>
      <c r="DM46" s="705"/>
      <c r="DN46" s="705"/>
      <c r="DO46" s="705"/>
      <c r="DP46" s="705"/>
      <c r="DQ46" s="705"/>
      <c r="DR46" s="705"/>
      <c r="DS46" s="705"/>
      <c r="DT46" s="705"/>
      <c r="DU46" s="705"/>
      <c r="DV46" s="706"/>
      <c r="DW46" s="695"/>
      <c r="DX46" s="696"/>
      <c r="DY46" s="696"/>
      <c r="DZ46" s="696"/>
      <c r="EA46" s="696"/>
      <c r="EB46" s="696"/>
      <c r="EC46" s="697"/>
    </row>
    <row r="47" spans="2:133" ht="11.25" customHeight="1" x14ac:dyDescent="0.15">
      <c r="B47" s="223"/>
      <c r="CD47" s="659"/>
      <c r="CE47" s="660"/>
      <c r="CF47" s="618" t="s">
        <v>349</v>
      </c>
      <c r="CG47" s="619"/>
      <c r="CH47" s="619"/>
      <c r="CI47" s="619"/>
      <c r="CJ47" s="619"/>
      <c r="CK47" s="619"/>
      <c r="CL47" s="619"/>
      <c r="CM47" s="619"/>
      <c r="CN47" s="619"/>
      <c r="CO47" s="619"/>
      <c r="CP47" s="619"/>
      <c r="CQ47" s="620"/>
      <c r="CR47" s="621">
        <v>33250</v>
      </c>
      <c r="CS47" s="653"/>
      <c r="CT47" s="653"/>
      <c r="CU47" s="653"/>
      <c r="CV47" s="653"/>
      <c r="CW47" s="653"/>
      <c r="CX47" s="653"/>
      <c r="CY47" s="654"/>
      <c r="CZ47" s="626">
        <v>0.1</v>
      </c>
      <c r="DA47" s="651"/>
      <c r="DB47" s="651"/>
      <c r="DC47" s="655"/>
      <c r="DD47" s="630">
        <v>4571</v>
      </c>
      <c r="DE47" s="653"/>
      <c r="DF47" s="653"/>
      <c r="DG47" s="653"/>
      <c r="DH47" s="653"/>
      <c r="DI47" s="653"/>
      <c r="DJ47" s="653"/>
      <c r="DK47" s="654"/>
      <c r="DL47" s="704"/>
      <c r="DM47" s="705"/>
      <c r="DN47" s="705"/>
      <c r="DO47" s="705"/>
      <c r="DP47" s="705"/>
      <c r="DQ47" s="705"/>
      <c r="DR47" s="705"/>
      <c r="DS47" s="705"/>
      <c r="DT47" s="705"/>
      <c r="DU47" s="705"/>
      <c r="DV47" s="706"/>
      <c r="DW47" s="695"/>
      <c r="DX47" s="696"/>
      <c r="DY47" s="696"/>
      <c r="DZ47" s="696"/>
      <c r="EA47" s="696"/>
      <c r="EB47" s="696"/>
      <c r="EC47" s="697"/>
    </row>
    <row r="48" spans="2:133" x14ac:dyDescent="0.15">
      <c r="B48" s="223"/>
      <c r="CD48" s="661"/>
      <c r="CE48" s="662"/>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6" t="s">
        <v>122</v>
      </c>
      <c r="DA48" s="627"/>
      <c r="DB48" s="627"/>
      <c r="DC48" s="633"/>
      <c r="DD48" s="630" t="s">
        <v>122</v>
      </c>
      <c r="DE48" s="622"/>
      <c r="DF48" s="622"/>
      <c r="DG48" s="622"/>
      <c r="DH48" s="622"/>
      <c r="DI48" s="622"/>
      <c r="DJ48" s="622"/>
      <c r="DK48" s="623"/>
      <c r="DL48" s="704"/>
      <c r="DM48" s="705"/>
      <c r="DN48" s="705"/>
      <c r="DO48" s="705"/>
      <c r="DP48" s="705"/>
      <c r="DQ48" s="705"/>
      <c r="DR48" s="705"/>
      <c r="DS48" s="705"/>
      <c r="DT48" s="705"/>
      <c r="DU48" s="705"/>
      <c r="DV48" s="706"/>
      <c r="DW48" s="695"/>
      <c r="DX48" s="696"/>
      <c r="DY48" s="696"/>
      <c r="DZ48" s="696"/>
      <c r="EA48" s="696"/>
      <c r="EB48" s="696"/>
      <c r="EC48" s="697"/>
    </row>
    <row r="49" spans="2:133" ht="11.25" customHeight="1" x14ac:dyDescent="0.15">
      <c r="B49" s="223"/>
      <c r="CD49" s="642" t="s">
        <v>351</v>
      </c>
      <c r="CE49" s="643"/>
      <c r="CF49" s="643"/>
      <c r="CG49" s="643"/>
      <c r="CH49" s="643"/>
      <c r="CI49" s="643"/>
      <c r="CJ49" s="643"/>
      <c r="CK49" s="643"/>
      <c r="CL49" s="643"/>
      <c r="CM49" s="643"/>
      <c r="CN49" s="643"/>
      <c r="CO49" s="643"/>
      <c r="CP49" s="643"/>
      <c r="CQ49" s="644"/>
      <c r="CR49" s="693">
        <v>42818956</v>
      </c>
      <c r="CS49" s="680"/>
      <c r="CT49" s="680"/>
      <c r="CU49" s="680"/>
      <c r="CV49" s="680"/>
      <c r="CW49" s="680"/>
      <c r="CX49" s="680"/>
      <c r="CY49" s="709"/>
      <c r="CZ49" s="701">
        <v>100</v>
      </c>
      <c r="DA49" s="710"/>
      <c r="DB49" s="710"/>
      <c r="DC49" s="711"/>
      <c r="DD49" s="712">
        <v>28588469</v>
      </c>
      <c r="DE49" s="680"/>
      <c r="DF49" s="680"/>
      <c r="DG49" s="680"/>
      <c r="DH49" s="680"/>
      <c r="DI49" s="680"/>
      <c r="DJ49" s="680"/>
      <c r="DK49" s="709"/>
      <c r="DL49" s="713"/>
      <c r="DM49" s="714"/>
      <c r="DN49" s="714"/>
      <c r="DO49" s="714"/>
      <c r="DP49" s="714"/>
      <c r="DQ49" s="714"/>
      <c r="DR49" s="714"/>
      <c r="DS49" s="714"/>
      <c r="DT49" s="714"/>
      <c r="DU49" s="714"/>
      <c r="DV49" s="715"/>
      <c r="DW49" s="716"/>
      <c r="DX49" s="717"/>
      <c r="DY49" s="717"/>
      <c r="DZ49" s="717"/>
      <c r="EA49" s="717"/>
      <c r="EB49" s="717"/>
      <c r="EC49" s="718"/>
    </row>
  </sheetData>
  <sheetProtection algorithmName="SHA-512" hashValue="6qcQHW8ShG7Tbqhj+yh22ZHUz+6YGxCyqb2dT7ZDwL1OI4aVV6STBlYo9kEu++FZhxN9E8TxCBHwxrcdsJ67zw==" saltValue="165i/FHqWWtJcucYQsmG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719" t="s">
        <v>352</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20" t="s">
        <v>353</v>
      </c>
      <c r="DK2" s="721"/>
      <c r="DL2" s="721"/>
      <c r="DM2" s="721"/>
      <c r="DN2" s="721"/>
      <c r="DO2" s="722"/>
      <c r="DP2" s="226"/>
      <c r="DQ2" s="720" t="s">
        <v>354</v>
      </c>
      <c r="DR2" s="721"/>
      <c r="DS2" s="721"/>
      <c r="DT2" s="721"/>
      <c r="DU2" s="721"/>
      <c r="DV2" s="721"/>
      <c r="DW2" s="721"/>
      <c r="DX2" s="721"/>
      <c r="DY2" s="721"/>
      <c r="DZ2" s="722"/>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723" t="s">
        <v>355</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30"/>
      <c r="BA4" s="230"/>
      <c r="BB4" s="230"/>
      <c r="BC4" s="230"/>
      <c r="BD4" s="230"/>
      <c r="BE4" s="231"/>
      <c r="BF4" s="231"/>
      <c r="BG4" s="231"/>
      <c r="BH4" s="231"/>
      <c r="BI4" s="231"/>
      <c r="BJ4" s="231"/>
      <c r="BK4" s="231"/>
      <c r="BL4" s="231"/>
      <c r="BM4" s="231"/>
      <c r="BN4" s="231"/>
      <c r="BO4" s="231"/>
      <c r="BP4" s="231"/>
      <c r="BQ4" s="724" t="s">
        <v>356</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32"/>
    </row>
    <row r="5" spans="1:131" s="233" customFormat="1" ht="26.25" customHeight="1" x14ac:dyDescent="0.15">
      <c r="A5" s="725" t="s">
        <v>357</v>
      </c>
      <c r="B5" s="726"/>
      <c r="C5" s="726"/>
      <c r="D5" s="726"/>
      <c r="E5" s="726"/>
      <c r="F5" s="726"/>
      <c r="G5" s="726"/>
      <c r="H5" s="726"/>
      <c r="I5" s="726"/>
      <c r="J5" s="726"/>
      <c r="K5" s="726"/>
      <c r="L5" s="726"/>
      <c r="M5" s="726"/>
      <c r="N5" s="726"/>
      <c r="O5" s="726"/>
      <c r="P5" s="727"/>
      <c r="Q5" s="731" t="s">
        <v>358</v>
      </c>
      <c r="R5" s="732"/>
      <c r="S5" s="732"/>
      <c r="T5" s="732"/>
      <c r="U5" s="733"/>
      <c r="V5" s="731" t="s">
        <v>359</v>
      </c>
      <c r="W5" s="732"/>
      <c r="X5" s="732"/>
      <c r="Y5" s="732"/>
      <c r="Z5" s="733"/>
      <c r="AA5" s="731" t="s">
        <v>360</v>
      </c>
      <c r="AB5" s="732"/>
      <c r="AC5" s="732"/>
      <c r="AD5" s="732"/>
      <c r="AE5" s="732"/>
      <c r="AF5" s="737" t="s">
        <v>361</v>
      </c>
      <c r="AG5" s="732"/>
      <c r="AH5" s="732"/>
      <c r="AI5" s="732"/>
      <c r="AJ5" s="738"/>
      <c r="AK5" s="732" t="s">
        <v>362</v>
      </c>
      <c r="AL5" s="732"/>
      <c r="AM5" s="732"/>
      <c r="AN5" s="732"/>
      <c r="AO5" s="733"/>
      <c r="AP5" s="731" t="s">
        <v>363</v>
      </c>
      <c r="AQ5" s="732"/>
      <c r="AR5" s="732"/>
      <c r="AS5" s="732"/>
      <c r="AT5" s="733"/>
      <c r="AU5" s="731" t="s">
        <v>364</v>
      </c>
      <c r="AV5" s="732"/>
      <c r="AW5" s="732"/>
      <c r="AX5" s="732"/>
      <c r="AY5" s="738"/>
      <c r="AZ5" s="230"/>
      <c r="BA5" s="230"/>
      <c r="BB5" s="230"/>
      <c r="BC5" s="230"/>
      <c r="BD5" s="230"/>
      <c r="BE5" s="231"/>
      <c r="BF5" s="231"/>
      <c r="BG5" s="231"/>
      <c r="BH5" s="231"/>
      <c r="BI5" s="231"/>
      <c r="BJ5" s="231"/>
      <c r="BK5" s="231"/>
      <c r="BL5" s="231"/>
      <c r="BM5" s="231"/>
      <c r="BN5" s="231"/>
      <c r="BO5" s="231"/>
      <c r="BP5" s="231"/>
      <c r="BQ5" s="725" t="s">
        <v>365</v>
      </c>
      <c r="BR5" s="726"/>
      <c r="BS5" s="726"/>
      <c r="BT5" s="726"/>
      <c r="BU5" s="726"/>
      <c r="BV5" s="726"/>
      <c r="BW5" s="726"/>
      <c r="BX5" s="726"/>
      <c r="BY5" s="726"/>
      <c r="BZ5" s="726"/>
      <c r="CA5" s="726"/>
      <c r="CB5" s="726"/>
      <c r="CC5" s="726"/>
      <c r="CD5" s="726"/>
      <c r="CE5" s="726"/>
      <c r="CF5" s="726"/>
      <c r="CG5" s="727"/>
      <c r="CH5" s="731" t="s">
        <v>366</v>
      </c>
      <c r="CI5" s="732"/>
      <c r="CJ5" s="732"/>
      <c r="CK5" s="732"/>
      <c r="CL5" s="733"/>
      <c r="CM5" s="731" t="s">
        <v>367</v>
      </c>
      <c r="CN5" s="732"/>
      <c r="CO5" s="732"/>
      <c r="CP5" s="732"/>
      <c r="CQ5" s="733"/>
      <c r="CR5" s="731" t="s">
        <v>368</v>
      </c>
      <c r="CS5" s="732"/>
      <c r="CT5" s="732"/>
      <c r="CU5" s="732"/>
      <c r="CV5" s="733"/>
      <c r="CW5" s="731" t="s">
        <v>369</v>
      </c>
      <c r="CX5" s="732"/>
      <c r="CY5" s="732"/>
      <c r="CZ5" s="732"/>
      <c r="DA5" s="733"/>
      <c r="DB5" s="731" t="s">
        <v>370</v>
      </c>
      <c r="DC5" s="732"/>
      <c r="DD5" s="732"/>
      <c r="DE5" s="732"/>
      <c r="DF5" s="733"/>
      <c r="DG5" s="764" t="s">
        <v>371</v>
      </c>
      <c r="DH5" s="765"/>
      <c r="DI5" s="765"/>
      <c r="DJ5" s="765"/>
      <c r="DK5" s="766"/>
      <c r="DL5" s="764" t="s">
        <v>372</v>
      </c>
      <c r="DM5" s="765"/>
      <c r="DN5" s="765"/>
      <c r="DO5" s="765"/>
      <c r="DP5" s="766"/>
      <c r="DQ5" s="731" t="s">
        <v>373</v>
      </c>
      <c r="DR5" s="732"/>
      <c r="DS5" s="732"/>
      <c r="DT5" s="732"/>
      <c r="DU5" s="733"/>
      <c r="DV5" s="731" t="s">
        <v>364</v>
      </c>
      <c r="DW5" s="732"/>
      <c r="DX5" s="732"/>
      <c r="DY5" s="732"/>
      <c r="DZ5" s="738"/>
      <c r="EA5" s="232"/>
    </row>
    <row r="6" spans="1:131" s="233" customFormat="1" ht="26.25" customHeight="1" thickBot="1" x14ac:dyDescent="0.2">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30"/>
      <c r="BA6" s="230"/>
      <c r="BB6" s="230"/>
      <c r="BC6" s="230"/>
      <c r="BD6" s="230"/>
      <c r="BE6" s="231"/>
      <c r="BF6" s="231"/>
      <c r="BG6" s="231"/>
      <c r="BH6" s="231"/>
      <c r="BI6" s="231"/>
      <c r="BJ6" s="231"/>
      <c r="BK6" s="231"/>
      <c r="BL6" s="231"/>
      <c r="BM6" s="231"/>
      <c r="BN6" s="231"/>
      <c r="BO6" s="231"/>
      <c r="BP6" s="231"/>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7"/>
      <c r="DH6" s="768"/>
      <c r="DI6" s="768"/>
      <c r="DJ6" s="768"/>
      <c r="DK6" s="769"/>
      <c r="DL6" s="767"/>
      <c r="DM6" s="768"/>
      <c r="DN6" s="768"/>
      <c r="DO6" s="768"/>
      <c r="DP6" s="769"/>
      <c r="DQ6" s="734"/>
      <c r="DR6" s="735"/>
      <c r="DS6" s="735"/>
      <c r="DT6" s="735"/>
      <c r="DU6" s="736"/>
      <c r="DV6" s="734"/>
      <c r="DW6" s="735"/>
      <c r="DX6" s="735"/>
      <c r="DY6" s="735"/>
      <c r="DZ6" s="740"/>
      <c r="EA6" s="232"/>
    </row>
    <row r="7" spans="1:131" s="233" customFormat="1" ht="26.25" customHeight="1" thickTop="1" x14ac:dyDescent="0.15">
      <c r="A7" s="234">
        <v>1</v>
      </c>
      <c r="B7" s="750" t="s">
        <v>374</v>
      </c>
      <c r="C7" s="751"/>
      <c r="D7" s="751"/>
      <c r="E7" s="751"/>
      <c r="F7" s="751"/>
      <c r="G7" s="751"/>
      <c r="H7" s="751"/>
      <c r="I7" s="751"/>
      <c r="J7" s="751"/>
      <c r="K7" s="751"/>
      <c r="L7" s="751"/>
      <c r="M7" s="751"/>
      <c r="N7" s="751"/>
      <c r="O7" s="751"/>
      <c r="P7" s="752"/>
      <c r="Q7" s="753">
        <v>44771</v>
      </c>
      <c r="R7" s="754"/>
      <c r="S7" s="754"/>
      <c r="T7" s="754"/>
      <c r="U7" s="754"/>
      <c r="V7" s="754">
        <v>42903</v>
      </c>
      <c r="W7" s="754"/>
      <c r="X7" s="754"/>
      <c r="Y7" s="754"/>
      <c r="Z7" s="754"/>
      <c r="AA7" s="754">
        <v>1867</v>
      </c>
      <c r="AB7" s="754"/>
      <c r="AC7" s="754"/>
      <c r="AD7" s="754"/>
      <c r="AE7" s="755"/>
      <c r="AF7" s="756">
        <v>1731</v>
      </c>
      <c r="AG7" s="757"/>
      <c r="AH7" s="757"/>
      <c r="AI7" s="757"/>
      <c r="AJ7" s="758"/>
      <c r="AK7" s="759">
        <v>250</v>
      </c>
      <c r="AL7" s="760"/>
      <c r="AM7" s="760"/>
      <c r="AN7" s="760"/>
      <c r="AO7" s="760"/>
      <c r="AP7" s="760">
        <v>37397</v>
      </c>
      <c r="AQ7" s="760"/>
      <c r="AR7" s="760"/>
      <c r="AS7" s="760"/>
      <c r="AT7" s="760"/>
      <c r="AU7" s="761"/>
      <c r="AV7" s="761"/>
      <c r="AW7" s="761"/>
      <c r="AX7" s="761"/>
      <c r="AY7" s="762"/>
      <c r="AZ7" s="230"/>
      <c r="BA7" s="230"/>
      <c r="BB7" s="230"/>
      <c r="BC7" s="230"/>
      <c r="BD7" s="230"/>
      <c r="BE7" s="231"/>
      <c r="BF7" s="231"/>
      <c r="BG7" s="231"/>
      <c r="BH7" s="231"/>
      <c r="BI7" s="231"/>
      <c r="BJ7" s="231"/>
      <c r="BK7" s="231"/>
      <c r="BL7" s="231"/>
      <c r="BM7" s="231"/>
      <c r="BN7" s="231"/>
      <c r="BO7" s="231"/>
      <c r="BP7" s="231"/>
      <c r="BQ7" s="234">
        <v>1</v>
      </c>
      <c r="BR7" s="361" t="s">
        <v>560</v>
      </c>
      <c r="BS7" s="744" t="s">
        <v>559</v>
      </c>
      <c r="BT7" s="745"/>
      <c r="BU7" s="745"/>
      <c r="BV7" s="745"/>
      <c r="BW7" s="745"/>
      <c r="BX7" s="745"/>
      <c r="BY7" s="745"/>
      <c r="BZ7" s="745"/>
      <c r="CA7" s="745"/>
      <c r="CB7" s="745"/>
      <c r="CC7" s="745"/>
      <c r="CD7" s="745"/>
      <c r="CE7" s="745"/>
      <c r="CF7" s="745"/>
      <c r="CG7" s="763"/>
      <c r="CH7" s="747">
        <v>-73</v>
      </c>
      <c r="CI7" s="748"/>
      <c r="CJ7" s="748"/>
      <c r="CK7" s="748"/>
      <c r="CL7" s="749"/>
      <c r="CM7" s="747">
        <v>1761</v>
      </c>
      <c r="CN7" s="748"/>
      <c r="CO7" s="748"/>
      <c r="CP7" s="748"/>
      <c r="CQ7" s="749"/>
      <c r="CR7" s="747">
        <v>7</v>
      </c>
      <c r="CS7" s="748"/>
      <c r="CT7" s="748"/>
      <c r="CU7" s="748"/>
      <c r="CV7" s="749"/>
      <c r="CW7" s="747">
        <v>8</v>
      </c>
      <c r="CX7" s="748"/>
      <c r="CY7" s="748"/>
      <c r="CZ7" s="748"/>
      <c r="DA7" s="749"/>
      <c r="DB7" s="747">
        <v>185</v>
      </c>
      <c r="DC7" s="748"/>
      <c r="DD7" s="748"/>
      <c r="DE7" s="748"/>
      <c r="DF7" s="749"/>
      <c r="DG7" s="747">
        <v>206</v>
      </c>
      <c r="DH7" s="748"/>
      <c r="DI7" s="748"/>
      <c r="DJ7" s="748"/>
      <c r="DK7" s="749"/>
      <c r="DL7" s="741" t="s">
        <v>569</v>
      </c>
      <c r="DM7" s="742"/>
      <c r="DN7" s="742"/>
      <c r="DO7" s="742"/>
      <c r="DP7" s="743"/>
      <c r="DQ7" s="741" t="s">
        <v>488</v>
      </c>
      <c r="DR7" s="742"/>
      <c r="DS7" s="742"/>
      <c r="DT7" s="742"/>
      <c r="DU7" s="743"/>
      <c r="DV7" s="744"/>
      <c r="DW7" s="745"/>
      <c r="DX7" s="745"/>
      <c r="DY7" s="745"/>
      <c r="DZ7" s="746"/>
      <c r="EA7" s="232"/>
    </row>
    <row r="8" spans="1:131" s="233" customFormat="1" ht="26.25" customHeight="1" x14ac:dyDescent="0.15">
      <c r="A8" s="235">
        <v>2</v>
      </c>
      <c r="B8" s="781" t="s">
        <v>375</v>
      </c>
      <c r="C8" s="782"/>
      <c r="D8" s="782"/>
      <c r="E8" s="782"/>
      <c r="F8" s="782"/>
      <c r="G8" s="782"/>
      <c r="H8" s="782"/>
      <c r="I8" s="782"/>
      <c r="J8" s="782"/>
      <c r="K8" s="782"/>
      <c r="L8" s="782"/>
      <c r="M8" s="782"/>
      <c r="N8" s="782"/>
      <c r="O8" s="782"/>
      <c r="P8" s="783"/>
      <c r="Q8" s="784">
        <v>15</v>
      </c>
      <c r="R8" s="785"/>
      <c r="S8" s="785"/>
      <c r="T8" s="785"/>
      <c r="U8" s="785"/>
      <c r="V8" s="785">
        <v>7</v>
      </c>
      <c r="W8" s="785"/>
      <c r="X8" s="785"/>
      <c r="Y8" s="785"/>
      <c r="Z8" s="785"/>
      <c r="AA8" s="785">
        <v>8</v>
      </c>
      <c r="AB8" s="785"/>
      <c r="AC8" s="785"/>
      <c r="AD8" s="785"/>
      <c r="AE8" s="786"/>
      <c r="AF8" s="787">
        <v>8</v>
      </c>
      <c r="AG8" s="788"/>
      <c r="AH8" s="788"/>
      <c r="AI8" s="788"/>
      <c r="AJ8" s="789"/>
      <c r="AK8" s="770" t="s">
        <v>548</v>
      </c>
      <c r="AL8" s="771"/>
      <c r="AM8" s="771"/>
      <c r="AN8" s="771"/>
      <c r="AO8" s="771"/>
      <c r="AP8" s="771" t="s">
        <v>548</v>
      </c>
      <c r="AQ8" s="771"/>
      <c r="AR8" s="771"/>
      <c r="AS8" s="771"/>
      <c r="AT8" s="771"/>
      <c r="AU8" s="772"/>
      <c r="AV8" s="772"/>
      <c r="AW8" s="772"/>
      <c r="AX8" s="772"/>
      <c r="AY8" s="773"/>
      <c r="AZ8" s="230"/>
      <c r="BA8" s="230"/>
      <c r="BB8" s="230"/>
      <c r="BC8" s="230"/>
      <c r="BD8" s="230"/>
      <c r="BE8" s="231"/>
      <c r="BF8" s="231"/>
      <c r="BG8" s="231"/>
      <c r="BH8" s="231"/>
      <c r="BI8" s="231"/>
      <c r="BJ8" s="231"/>
      <c r="BK8" s="231"/>
      <c r="BL8" s="231"/>
      <c r="BM8" s="231"/>
      <c r="BN8" s="231"/>
      <c r="BO8" s="231"/>
      <c r="BP8" s="231"/>
      <c r="BQ8" s="235">
        <v>2</v>
      </c>
      <c r="BR8" s="236"/>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32"/>
    </row>
    <row r="9" spans="1:131" s="233" customFormat="1" ht="26.25" customHeight="1" x14ac:dyDescent="0.15">
      <c r="A9" s="235">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30"/>
      <c r="BA9" s="230"/>
      <c r="BB9" s="230"/>
      <c r="BC9" s="230"/>
      <c r="BD9" s="230"/>
      <c r="BE9" s="231"/>
      <c r="BF9" s="231"/>
      <c r="BG9" s="231"/>
      <c r="BH9" s="231"/>
      <c r="BI9" s="231"/>
      <c r="BJ9" s="231"/>
      <c r="BK9" s="231"/>
      <c r="BL9" s="231"/>
      <c r="BM9" s="231"/>
      <c r="BN9" s="231"/>
      <c r="BO9" s="231"/>
      <c r="BP9" s="231"/>
      <c r="BQ9" s="235">
        <v>3</v>
      </c>
      <c r="BR9" s="236"/>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32"/>
    </row>
    <row r="10" spans="1:131" s="233" customFormat="1" ht="26.25" customHeight="1" x14ac:dyDescent="0.15">
      <c r="A10" s="235">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30"/>
      <c r="BA10" s="230"/>
      <c r="BB10" s="230"/>
      <c r="BC10" s="230"/>
      <c r="BD10" s="230"/>
      <c r="BE10" s="231"/>
      <c r="BF10" s="231"/>
      <c r="BG10" s="231"/>
      <c r="BH10" s="231"/>
      <c r="BI10" s="231"/>
      <c r="BJ10" s="231"/>
      <c r="BK10" s="231"/>
      <c r="BL10" s="231"/>
      <c r="BM10" s="231"/>
      <c r="BN10" s="231"/>
      <c r="BO10" s="231"/>
      <c r="BP10" s="231"/>
      <c r="BQ10" s="235">
        <v>4</v>
      </c>
      <c r="BR10" s="236"/>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32"/>
    </row>
    <row r="11" spans="1:131" s="233" customFormat="1" ht="26.25" customHeight="1" x14ac:dyDescent="0.15">
      <c r="A11" s="235">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30"/>
      <c r="BA11" s="230"/>
      <c r="BB11" s="230"/>
      <c r="BC11" s="230"/>
      <c r="BD11" s="230"/>
      <c r="BE11" s="231"/>
      <c r="BF11" s="231"/>
      <c r="BG11" s="231"/>
      <c r="BH11" s="231"/>
      <c r="BI11" s="231"/>
      <c r="BJ11" s="231"/>
      <c r="BK11" s="231"/>
      <c r="BL11" s="231"/>
      <c r="BM11" s="231"/>
      <c r="BN11" s="231"/>
      <c r="BO11" s="231"/>
      <c r="BP11" s="231"/>
      <c r="BQ11" s="235">
        <v>5</v>
      </c>
      <c r="BR11" s="236"/>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32"/>
    </row>
    <row r="12" spans="1:131" s="233" customFormat="1" ht="26.25" customHeight="1" x14ac:dyDescent="0.15">
      <c r="A12" s="235">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30"/>
      <c r="BA12" s="230"/>
      <c r="BB12" s="230"/>
      <c r="BC12" s="230"/>
      <c r="BD12" s="230"/>
      <c r="BE12" s="231"/>
      <c r="BF12" s="231"/>
      <c r="BG12" s="231"/>
      <c r="BH12" s="231"/>
      <c r="BI12" s="231"/>
      <c r="BJ12" s="231"/>
      <c r="BK12" s="231"/>
      <c r="BL12" s="231"/>
      <c r="BM12" s="231"/>
      <c r="BN12" s="231"/>
      <c r="BO12" s="231"/>
      <c r="BP12" s="231"/>
      <c r="BQ12" s="235">
        <v>6</v>
      </c>
      <c r="BR12" s="236"/>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32"/>
    </row>
    <row r="13" spans="1:131" s="233" customFormat="1" ht="26.25" customHeight="1" x14ac:dyDescent="0.15">
      <c r="A13" s="235">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30"/>
      <c r="BA13" s="230"/>
      <c r="BB13" s="230"/>
      <c r="BC13" s="230"/>
      <c r="BD13" s="230"/>
      <c r="BE13" s="231"/>
      <c r="BF13" s="231"/>
      <c r="BG13" s="231"/>
      <c r="BH13" s="231"/>
      <c r="BI13" s="231"/>
      <c r="BJ13" s="231"/>
      <c r="BK13" s="231"/>
      <c r="BL13" s="231"/>
      <c r="BM13" s="231"/>
      <c r="BN13" s="231"/>
      <c r="BO13" s="231"/>
      <c r="BP13" s="231"/>
      <c r="BQ13" s="235">
        <v>7</v>
      </c>
      <c r="BR13" s="236"/>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32"/>
    </row>
    <row r="14" spans="1:131" s="233" customFormat="1" ht="26.25" customHeight="1" x14ac:dyDescent="0.15">
      <c r="A14" s="235">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30"/>
      <c r="BA14" s="230"/>
      <c r="BB14" s="230"/>
      <c r="BC14" s="230"/>
      <c r="BD14" s="230"/>
      <c r="BE14" s="231"/>
      <c r="BF14" s="231"/>
      <c r="BG14" s="231"/>
      <c r="BH14" s="231"/>
      <c r="BI14" s="231"/>
      <c r="BJ14" s="231"/>
      <c r="BK14" s="231"/>
      <c r="BL14" s="231"/>
      <c r="BM14" s="231"/>
      <c r="BN14" s="231"/>
      <c r="BO14" s="231"/>
      <c r="BP14" s="231"/>
      <c r="BQ14" s="235">
        <v>8</v>
      </c>
      <c r="BR14" s="236"/>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32"/>
    </row>
    <row r="15" spans="1:131" s="233" customFormat="1" ht="26.25" customHeight="1" x14ac:dyDescent="0.15">
      <c r="A15" s="235">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30"/>
      <c r="BA15" s="230"/>
      <c r="BB15" s="230"/>
      <c r="BC15" s="230"/>
      <c r="BD15" s="230"/>
      <c r="BE15" s="231"/>
      <c r="BF15" s="231"/>
      <c r="BG15" s="231"/>
      <c r="BH15" s="231"/>
      <c r="BI15" s="231"/>
      <c r="BJ15" s="231"/>
      <c r="BK15" s="231"/>
      <c r="BL15" s="231"/>
      <c r="BM15" s="231"/>
      <c r="BN15" s="231"/>
      <c r="BO15" s="231"/>
      <c r="BP15" s="231"/>
      <c r="BQ15" s="235">
        <v>9</v>
      </c>
      <c r="BR15" s="236"/>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32"/>
    </row>
    <row r="16" spans="1:131" s="233" customFormat="1" ht="26.25" customHeight="1" x14ac:dyDescent="0.15">
      <c r="A16" s="235">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30"/>
      <c r="BA16" s="230"/>
      <c r="BB16" s="230"/>
      <c r="BC16" s="230"/>
      <c r="BD16" s="230"/>
      <c r="BE16" s="231"/>
      <c r="BF16" s="231"/>
      <c r="BG16" s="231"/>
      <c r="BH16" s="231"/>
      <c r="BI16" s="231"/>
      <c r="BJ16" s="231"/>
      <c r="BK16" s="231"/>
      <c r="BL16" s="231"/>
      <c r="BM16" s="231"/>
      <c r="BN16" s="231"/>
      <c r="BO16" s="231"/>
      <c r="BP16" s="231"/>
      <c r="BQ16" s="235">
        <v>10</v>
      </c>
      <c r="BR16" s="236"/>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32"/>
    </row>
    <row r="17" spans="1:131" s="233" customFormat="1" ht="26.25" customHeight="1" x14ac:dyDescent="0.15">
      <c r="A17" s="235">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30"/>
      <c r="BA17" s="230"/>
      <c r="BB17" s="230"/>
      <c r="BC17" s="230"/>
      <c r="BD17" s="230"/>
      <c r="BE17" s="231"/>
      <c r="BF17" s="231"/>
      <c r="BG17" s="231"/>
      <c r="BH17" s="231"/>
      <c r="BI17" s="231"/>
      <c r="BJ17" s="231"/>
      <c r="BK17" s="231"/>
      <c r="BL17" s="231"/>
      <c r="BM17" s="231"/>
      <c r="BN17" s="231"/>
      <c r="BO17" s="231"/>
      <c r="BP17" s="231"/>
      <c r="BQ17" s="235">
        <v>11</v>
      </c>
      <c r="BR17" s="236"/>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32"/>
    </row>
    <row r="18" spans="1:131" s="233" customFormat="1" ht="26.25" customHeight="1" x14ac:dyDescent="0.15">
      <c r="A18" s="235">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30"/>
      <c r="BA18" s="230"/>
      <c r="BB18" s="230"/>
      <c r="BC18" s="230"/>
      <c r="BD18" s="230"/>
      <c r="BE18" s="231"/>
      <c r="BF18" s="231"/>
      <c r="BG18" s="231"/>
      <c r="BH18" s="231"/>
      <c r="BI18" s="231"/>
      <c r="BJ18" s="231"/>
      <c r="BK18" s="231"/>
      <c r="BL18" s="231"/>
      <c r="BM18" s="231"/>
      <c r="BN18" s="231"/>
      <c r="BO18" s="231"/>
      <c r="BP18" s="231"/>
      <c r="BQ18" s="235">
        <v>12</v>
      </c>
      <c r="BR18" s="236"/>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32"/>
    </row>
    <row r="19" spans="1:131" s="233" customFormat="1" ht="26.25" customHeight="1" x14ac:dyDescent="0.15">
      <c r="A19" s="235">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30"/>
      <c r="BA19" s="230"/>
      <c r="BB19" s="230"/>
      <c r="BC19" s="230"/>
      <c r="BD19" s="230"/>
      <c r="BE19" s="231"/>
      <c r="BF19" s="231"/>
      <c r="BG19" s="231"/>
      <c r="BH19" s="231"/>
      <c r="BI19" s="231"/>
      <c r="BJ19" s="231"/>
      <c r="BK19" s="231"/>
      <c r="BL19" s="231"/>
      <c r="BM19" s="231"/>
      <c r="BN19" s="231"/>
      <c r="BO19" s="231"/>
      <c r="BP19" s="231"/>
      <c r="BQ19" s="235">
        <v>13</v>
      </c>
      <c r="BR19" s="236"/>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32"/>
    </row>
    <row r="20" spans="1:131" s="233" customFormat="1" ht="26.25" customHeight="1" x14ac:dyDescent="0.15">
      <c r="A20" s="235">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30"/>
      <c r="BA20" s="230"/>
      <c r="BB20" s="230"/>
      <c r="BC20" s="230"/>
      <c r="BD20" s="230"/>
      <c r="BE20" s="231"/>
      <c r="BF20" s="231"/>
      <c r="BG20" s="231"/>
      <c r="BH20" s="231"/>
      <c r="BI20" s="231"/>
      <c r="BJ20" s="231"/>
      <c r="BK20" s="231"/>
      <c r="BL20" s="231"/>
      <c r="BM20" s="231"/>
      <c r="BN20" s="231"/>
      <c r="BO20" s="231"/>
      <c r="BP20" s="231"/>
      <c r="BQ20" s="235">
        <v>14</v>
      </c>
      <c r="BR20" s="236"/>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32"/>
    </row>
    <row r="21" spans="1:131" s="233" customFormat="1" ht="26.25" customHeight="1" thickBot="1" x14ac:dyDescent="0.2">
      <c r="A21" s="235">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30"/>
      <c r="BA21" s="230"/>
      <c r="BB21" s="230"/>
      <c r="BC21" s="230"/>
      <c r="BD21" s="230"/>
      <c r="BE21" s="231"/>
      <c r="BF21" s="231"/>
      <c r="BG21" s="231"/>
      <c r="BH21" s="231"/>
      <c r="BI21" s="231"/>
      <c r="BJ21" s="231"/>
      <c r="BK21" s="231"/>
      <c r="BL21" s="231"/>
      <c r="BM21" s="231"/>
      <c r="BN21" s="231"/>
      <c r="BO21" s="231"/>
      <c r="BP21" s="231"/>
      <c r="BQ21" s="235">
        <v>15</v>
      </c>
      <c r="BR21" s="236"/>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32"/>
    </row>
    <row r="22" spans="1:131" s="233" customFormat="1" ht="26.25" customHeight="1" x14ac:dyDescent="0.15">
      <c r="A22" s="235">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31"/>
      <c r="BF22" s="231"/>
      <c r="BG22" s="231"/>
      <c r="BH22" s="231"/>
      <c r="BI22" s="231"/>
      <c r="BJ22" s="231"/>
      <c r="BK22" s="231"/>
      <c r="BL22" s="231"/>
      <c r="BM22" s="231"/>
      <c r="BN22" s="231"/>
      <c r="BO22" s="231"/>
      <c r="BP22" s="231"/>
      <c r="BQ22" s="235">
        <v>16</v>
      </c>
      <c r="BR22" s="236"/>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32"/>
    </row>
    <row r="23" spans="1:131" s="233" customFormat="1" ht="26.25" customHeight="1" thickBot="1" x14ac:dyDescent="0.2">
      <c r="A23" s="237" t="s">
        <v>377</v>
      </c>
      <c r="B23" s="790" t="s">
        <v>378</v>
      </c>
      <c r="C23" s="791"/>
      <c r="D23" s="791"/>
      <c r="E23" s="791"/>
      <c r="F23" s="791"/>
      <c r="G23" s="791"/>
      <c r="H23" s="791"/>
      <c r="I23" s="791"/>
      <c r="J23" s="791"/>
      <c r="K23" s="791"/>
      <c r="L23" s="791"/>
      <c r="M23" s="791"/>
      <c r="N23" s="791"/>
      <c r="O23" s="791"/>
      <c r="P23" s="792"/>
      <c r="Q23" s="793">
        <v>44695</v>
      </c>
      <c r="R23" s="794"/>
      <c r="S23" s="794"/>
      <c r="T23" s="794"/>
      <c r="U23" s="794"/>
      <c r="V23" s="794">
        <v>42819</v>
      </c>
      <c r="W23" s="794"/>
      <c r="X23" s="794"/>
      <c r="Y23" s="794"/>
      <c r="Z23" s="794"/>
      <c r="AA23" s="794">
        <v>1876</v>
      </c>
      <c r="AB23" s="794"/>
      <c r="AC23" s="794"/>
      <c r="AD23" s="794"/>
      <c r="AE23" s="795"/>
      <c r="AF23" s="796">
        <v>1740</v>
      </c>
      <c r="AG23" s="794"/>
      <c r="AH23" s="794"/>
      <c r="AI23" s="794"/>
      <c r="AJ23" s="797"/>
      <c r="AK23" s="798"/>
      <c r="AL23" s="799"/>
      <c r="AM23" s="799"/>
      <c r="AN23" s="799"/>
      <c r="AO23" s="799"/>
      <c r="AP23" s="794">
        <v>37397</v>
      </c>
      <c r="AQ23" s="794"/>
      <c r="AR23" s="794"/>
      <c r="AS23" s="794"/>
      <c r="AT23" s="794"/>
      <c r="AU23" s="810"/>
      <c r="AV23" s="810"/>
      <c r="AW23" s="810"/>
      <c r="AX23" s="810"/>
      <c r="AY23" s="811"/>
      <c r="AZ23" s="812" t="s">
        <v>122</v>
      </c>
      <c r="BA23" s="813"/>
      <c r="BB23" s="813"/>
      <c r="BC23" s="813"/>
      <c r="BD23" s="814"/>
      <c r="BE23" s="231"/>
      <c r="BF23" s="231"/>
      <c r="BG23" s="231"/>
      <c r="BH23" s="231"/>
      <c r="BI23" s="231"/>
      <c r="BJ23" s="231"/>
      <c r="BK23" s="231"/>
      <c r="BL23" s="231"/>
      <c r="BM23" s="231"/>
      <c r="BN23" s="231"/>
      <c r="BO23" s="231"/>
      <c r="BP23" s="231"/>
      <c r="BQ23" s="235">
        <v>17</v>
      </c>
      <c r="BR23" s="236"/>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32"/>
    </row>
    <row r="24" spans="1:131" s="233" customFormat="1" ht="26.25" customHeight="1" x14ac:dyDescent="0.1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0"/>
      <c r="BA24" s="230"/>
      <c r="BB24" s="230"/>
      <c r="BC24" s="230"/>
      <c r="BD24" s="230"/>
      <c r="BE24" s="231"/>
      <c r="BF24" s="231"/>
      <c r="BG24" s="231"/>
      <c r="BH24" s="231"/>
      <c r="BI24" s="231"/>
      <c r="BJ24" s="231"/>
      <c r="BK24" s="231"/>
      <c r="BL24" s="231"/>
      <c r="BM24" s="231"/>
      <c r="BN24" s="231"/>
      <c r="BO24" s="231"/>
      <c r="BP24" s="231"/>
      <c r="BQ24" s="235">
        <v>18</v>
      </c>
      <c r="BR24" s="236"/>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32"/>
    </row>
    <row r="25" spans="1:131" ht="26.25" customHeight="1" thickBot="1" x14ac:dyDescent="0.2">
      <c r="A25" s="723" t="s">
        <v>380</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30"/>
      <c r="BK25" s="230"/>
      <c r="BL25" s="230"/>
      <c r="BM25" s="230"/>
      <c r="BN25" s="230"/>
      <c r="BO25" s="238"/>
      <c r="BP25" s="238"/>
      <c r="BQ25" s="235">
        <v>19</v>
      </c>
      <c r="BR25" s="236"/>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28"/>
    </row>
    <row r="26" spans="1:131" ht="26.25" customHeight="1" x14ac:dyDescent="0.15">
      <c r="A26" s="725" t="s">
        <v>357</v>
      </c>
      <c r="B26" s="726"/>
      <c r="C26" s="726"/>
      <c r="D26" s="726"/>
      <c r="E26" s="726"/>
      <c r="F26" s="726"/>
      <c r="G26" s="726"/>
      <c r="H26" s="726"/>
      <c r="I26" s="726"/>
      <c r="J26" s="726"/>
      <c r="K26" s="726"/>
      <c r="L26" s="726"/>
      <c r="M26" s="726"/>
      <c r="N26" s="726"/>
      <c r="O26" s="726"/>
      <c r="P26" s="727"/>
      <c r="Q26" s="731" t="s">
        <v>381</v>
      </c>
      <c r="R26" s="732"/>
      <c r="S26" s="732"/>
      <c r="T26" s="732"/>
      <c r="U26" s="733"/>
      <c r="V26" s="731" t="s">
        <v>382</v>
      </c>
      <c r="W26" s="732"/>
      <c r="X26" s="732"/>
      <c r="Y26" s="732"/>
      <c r="Z26" s="733"/>
      <c r="AA26" s="731" t="s">
        <v>383</v>
      </c>
      <c r="AB26" s="732"/>
      <c r="AC26" s="732"/>
      <c r="AD26" s="732"/>
      <c r="AE26" s="732"/>
      <c r="AF26" s="815" t="s">
        <v>384</v>
      </c>
      <c r="AG26" s="816"/>
      <c r="AH26" s="816"/>
      <c r="AI26" s="816"/>
      <c r="AJ26" s="817"/>
      <c r="AK26" s="732" t="s">
        <v>385</v>
      </c>
      <c r="AL26" s="732"/>
      <c r="AM26" s="732"/>
      <c r="AN26" s="732"/>
      <c r="AO26" s="733"/>
      <c r="AP26" s="731" t="s">
        <v>386</v>
      </c>
      <c r="AQ26" s="732"/>
      <c r="AR26" s="732"/>
      <c r="AS26" s="732"/>
      <c r="AT26" s="733"/>
      <c r="AU26" s="731" t="s">
        <v>387</v>
      </c>
      <c r="AV26" s="732"/>
      <c r="AW26" s="732"/>
      <c r="AX26" s="732"/>
      <c r="AY26" s="733"/>
      <c r="AZ26" s="731" t="s">
        <v>388</v>
      </c>
      <c r="BA26" s="732"/>
      <c r="BB26" s="732"/>
      <c r="BC26" s="732"/>
      <c r="BD26" s="733"/>
      <c r="BE26" s="731" t="s">
        <v>364</v>
      </c>
      <c r="BF26" s="732"/>
      <c r="BG26" s="732"/>
      <c r="BH26" s="732"/>
      <c r="BI26" s="738"/>
      <c r="BJ26" s="230"/>
      <c r="BK26" s="230"/>
      <c r="BL26" s="230"/>
      <c r="BM26" s="230"/>
      <c r="BN26" s="230"/>
      <c r="BO26" s="238"/>
      <c r="BP26" s="238"/>
      <c r="BQ26" s="235">
        <v>20</v>
      </c>
      <c r="BR26" s="236"/>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28"/>
    </row>
    <row r="27" spans="1:131" ht="26.25" customHeight="1" thickBot="1" x14ac:dyDescent="0.2">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8"/>
      <c r="AG27" s="819"/>
      <c r="AH27" s="819"/>
      <c r="AI27" s="819"/>
      <c r="AJ27" s="820"/>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30"/>
      <c r="BK27" s="230"/>
      <c r="BL27" s="230"/>
      <c r="BM27" s="230"/>
      <c r="BN27" s="230"/>
      <c r="BO27" s="238"/>
      <c r="BP27" s="238"/>
      <c r="BQ27" s="235">
        <v>21</v>
      </c>
      <c r="BR27" s="236"/>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28"/>
    </row>
    <row r="28" spans="1:131" ht="26.25" customHeight="1" thickTop="1" x14ac:dyDescent="0.15">
      <c r="A28" s="239">
        <v>1</v>
      </c>
      <c r="B28" s="750" t="s">
        <v>389</v>
      </c>
      <c r="C28" s="751"/>
      <c r="D28" s="751"/>
      <c r="E28" s="751"/>
      <c r="F28" s="751"/>
      <c r="G28" s="751"/>
      <c r="H28" s="751"/>
      <c r="I28" s="751"/>
      <c r="J28" s="751"/>
      <c r="K28" s="751"/>
      <c r="L28" s="751"/>
      <c r="M28" s="751"/>
      <c r="N28" s="751"/>
      <c r="O28" s="751"/>
      <c r="P28" s="752"/>
      <c r="Q28" s="823">
        <v>10774</v>
      </c>
      <c r="R28" s="824"/>
      <c r="S28" s="824"/>
      <c r="T28" s="824"/>
      <c r="U28" s="824"/>
      <c r="V28" s="824">
        <v>10698</v>
      </c>
      <c r="W28" s="824"/>
      <c r="X28" s="824"/>
      <c r="Y28" s="824"/>
      <c r="Z28" s="824"/>
      <c r="AA28" s="824">
        <v>76</v>
      </c>
      <c r="AB28" s="824"/>
      <c r="AC28" s="824"/>
      <c r="AD28" s="824"/>
      <c r="AE28" s="825"/>
      <c r="AF28" s="826">
        <v>76</v>
      </c>
      <c r="AG28" s="824"/>
      <c r="AH28" s="824"/>
      <c r="AI28" s="824"/>
      <c r="AJ28" s="827"/>
      <c r="AK28" s="828">
        <v>814</v>
      </c>
      <c r="AL28" s="829"/>
      <c r="AM28" s="829"/>
      <c r="AN28" s="829"/>
      <c r="AO28" s="829"/>
      <c r="AP28" s="829" t="s">
        <v>548</v>
      </c>
      <c r="AQ28" s="829"/>
      <c r="AR28" s="829"/>
      <c r="AS28" s="829"/>
      <c r="AT28" s="829"/>
      <c r="AU28" s="829" t="s">
        <v>548</v>
      </c>
      <c r="AV28" s="829"/>
      <c r="AW28" s="829"/>
      <c r="AX28" s="829"/>
      <c r="AY28" s="829"/>
      <c r="AZ28" s="829" t="s">
        <v>548</v>
      </c>
      <c r="BA28" s="829"/>
      <c r="BB28" s="829"/>
      <c r="BC28" s="829"/>
      <c r="BD28" s="829"/>
      <c r="BE28" s="821"/>
      <c r="BF28" s="821"/>
      <c r="BG28" s="821"/>
      <c r="BH28" s="821"/>
      <c r="BI28" s="822"/>
      <c r="BJ28" s="230"/>
      <c r="BK28" s="230"/>
      <c r="BL28" s="230"/>
      <c r="BM28" s="230"/>
      <c r="BN28" s="230"/>
      <c r="BO28" s="238"/>
      <c r="BP28" s="238"/>
      <c r="BQ28" s="235">
        <v>22</v>
      </c>
      <c r="BR28" s="236"/>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28"/>
    </row>
    <row r="29" spans="1:131" ht="26.25" customHeight="1" x14ac:dyDescent="0.15">
      <c r="A29" s="239">
        <v>2</v>
      </c>
      <c r="B29" s="781" t="s">
        <v>390</v>
      </c>
      <c r="C29" s="782"/>
      <c r="D29" s="782"/>
      <c r="E29" s="782"/>
      <c r="F29" s="782"/>
      <c r="G29" s="782"/>
      <c r="H29" s="782"/>
      <c r="I29" s="782"/>
      <c r="J29" s="782"/>
      <c r="K29" s="782"/>
      <c r="L29" s="782"/>
      <c r="M29" s="782"/>
      <c r="N29" s="782"/>
      <c r="O29" s="782"/>
      <c r="P29" s="783"/>
      <c r="Q29" s="784">
        <v>9490</v>
      </c>
      <c r="R29" s="785"/>
      <c r="S29" s="785"/>
      <c r="T29" s="785"/>
      <c r="U29" s="785"/>
      <c r="V29" s="785">
        <v>9096</v>
      </c>
      <c r="W29" s="785"/>
      <c r="X29" s="785"/>
      <c r="Y29" s="785"/>
      <c r="Z29" s="785"/>
      <c r="AA29" s="785">
        <v>394</v>
      </c>
      <c r="AB29" s="785"/>
      <c r="AC29" s="785"/>
      <c r="AD29" s="785"/>
      <c r="AE29" s="786"/>
      <c r="AF29" s="787">
        <v>394</v>
      </c>
      <c r="AG29" s="788"/>
      <c r="AH29" s="788"/>
      <c r="AI29" s="788"/>
      <c r="AJ29" s="789"/>
      <c r="AK29" s="832">
        <v>1486</v>
      </c>
      <c r="AL29" s="835"/>
      <c r="AM29" s="835"/>
      <c r="AN29" s="835"/>
      <c r="AO29" s="835"/>
      <c r="AP29" s="830" t="s">
        <v>548</v>
      </c>
      <c r="AQ29" s="831"/>
      <c r="AR29" s="831"/>
      <c r="AS29" s="831"/>
      <c r="AT29" s="832"/>
      <c r="AU29" s="830" t="s">
        <v>548</v>
      </c>
      <c r="AV29" s="831"/>
      <c r="AW29" s="831"/>
      <c r="AX29" s="831"/>
      <c r="AY29" s="832"/>
      <c r="AZ29" s="830" t="s">
        <v>548</v>
      </c>
      <c r="BA29" s="831"/>
      <c r="BB29" s="831"/>
      <c r="BC29" s="831"/>
      <c r="BD29" s="832"/>
      <c r="BE29" s="833"/>
      <c r="BF29" s="833"/>
      <c r="BG29" s="833"/>
      <c r="BH29" s="833"/>
      <c r="BI29" s="834"/>
      <c r="BJ29" s="230"/>
      <c r="BK29" s="230"/>
      <c r="BL29" s="230"/>
      <c r="BM29" s="230"/>
      <c r="BN29" s="230"/>
      <c r="BO29" s="238"/>
      <c r="BP29" s="238"/>
      <c r="BQ29" s="235">
        <v>23</v>
      </c>
      <c r="BR29" s="236"/>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28"/>
    </row>
    <row r="30" spans="1:131" ht="26.25" customHeight="1" x14ac:dyDescent="0.15">
      <c r="A30" s="239">
        <v>3</v>
      </c>
      <c r="B30" s="781" t="s">
        <v>391</v>
      </c>
      <c r="C30" s="782"/>
      <c r="D30" s="782"/>
      <c r="E30" s="782"/>
      <c r="F30" s="782"/>
      <c r="G30" s="782"/>
      <c r="H30" s="782"/>
      <c r="I30" s="782"/>
      <c r="J30" s="782"/>
      <c r="K30" s="782"/>
      <c r="L30" s="782"/>
      <c r="M30" s="782"/>
      <c r="N30" s="782"/>
      <c r="O30" s="782"/>
      <c r="P30" s="783"/>
      <c r="Q30" s="784">
        <v>1641</v>
      </c>
      <c r="R30" s="785"/>
      <c r="S30" s="785"/>
      <c r="T30" s="785"/>
      <c r="U30" s="785"/>
      <c r="V30" s="785">
        <v>1636</v>
      </c>
      <c r="W30" s="785"/>
      <c r="X30" s="785"/>
      <c r="Y30" s="785"/>
      <c r="Z30" s="785"/>
      <c r="AA30" s="785">
        <v>5</v>
      </c>
      <c r="AB30" s="785"/>
      <c r="AC30" s="785"/>
      <c r="AD30" s="785"/>
      <c r="AE30" s="786"/>
      <c r="AF30" s="787">
        <v>5</v>
      </c>
      <c r="AG30" s="788"/>
      <c r="AH30" s="788"/>
      <c r="AI30" s="788"/>
      <c r="AJ30" s="789"/>
      <c r="AK30" s="832">
        <v>257</v>
      </c>
      <c r="AL30" s="835"/>
      <c r="AM30" s="835"/>
      <c r="AN30" s="835"/>
      <c r="AO30" s="835"/>
      <c r="AP30" s="830" t="s">
        <v>548</v>
      </c>
      <c r="AQ30" s="831"/>
      <c r="AR30" s="831"/>
      <c r="AS30" s="831"/>
      <c r="AT30" s="832"/>
      <c r="AU30" s="830" t="s">
        <v>548</v>
      </c>
      <c r="AV30" s="831"/>
      <c r="AW30" s="831"/>
      <c r="AX30" s="831"/>
      <c r="AY30" s="832"/>
      <c r="AZ30" s="830" t="s">
        <v>548</v>
      </c>
      <c r="BA30" s="831"/>
      <c r="BB30" s="831"/>
      <c r="BC30" s="831"/>
      <c r="BD30" s="832"/>
      <c r="BE30" s="833"/>
      <c r="BF30" s="833"/>
      <c r="BG30" s="833"/>
      <c r="BH30" s="833"/>
      <c r="BI30" s="834"/>
      <c r="BJ30" s="230"/>
      <c r="BK30" s="230"/>
      <c r="BL30" s="230"/>
      <c r="BM30" s="230"/>
      <c r="BN30" s="230"/>
      <c r="BO30" s="238"/>
      <c r="BP30" s="238"/>
      <c r="BQ30" s="235">
        <v>24</v>
      </c>
      <c r="BR30" s="236"/>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28"/>
    </row>
    <row r="31" spans="1:131" ht="26.25" customHeight="1" x14ac:dyDescent="0.15">
      <c r="A31" s="239">
        <v>4</v>
      </c>
      <c r="B31" s="781" t="s">
        <v>392</v>
      </c>
      <c r="C31" s="782"/>
      <c r="D31" s="782"/>
      <c r="E31" s="782"/>
      <c r="F31" s="782"/>
      <c r="G31" s="782"/>
      <c r="H31" s="782"/>
      <c r="I31" s="782"/>
      <c r="J31" s="782"/>
      <c r="K31" s="782"/>
      <c r="L31" s="782"/>
      <c r="M31" s="782"/>
      <c r="N31" s="782"/>
      <c r="O31" s="782"/>
      <c r="P31" s="783"/>
      <c r="Q31" s="784">
        <v>541</v>
      </c>
      <c r="R31" s="785"/>
      <c r="S31" s="785"/>
      <c r="T31" s="785"/>
      <c r="U31" s="785"/>
      <c r="V31" s="785">
        <v>522</v>
      </c>
      <c r="W31" s="785"/>
      <c r="X31" s="785"/>
      <c r="Y31" s="785"/>
      <c r="Z31" s="785"/>
      <c r="AA31" s="785">
        <v>20</v>
      </c>
      <c r="AB31" s="785"/>
      <c r="AC31" s="785"/>
      <c r="AD31" s="785"/>
      <c r="AE31" s="786"/>
      <c r="AF31" s="787">
        <v>20</v>
      </c>
      <c r="AG31" s="788"/>
      <c r="AH31" s="788"/>
      <c r="AI31" s="788"/>
      <c r="AJ31" s="789"/>
      <c r="AK31" s="832" t="s">
        <v>548</v>
      </c>
      <c r="AL31" s="835"/>
      <c r="AM31" s="835"/>
      <c r="AN31" s="835"/>
      <c r="AO31" s="835"/>
      <c r="AP31" s="830">
        <v>1312</v>
      </c>
      <c r="AQ31" s="831"/>
      <c r="AR31" s="831"/>
      <c r="AS31" s="831"/>
      <c r="AT31" s="832"/>
      <c r="AU31" s="830" t="s">
        <v>548</v>
      </c>
      <c r="AV31" s="831"/>
      <c r="AW31" s="831"/>
      <c r="AX31" s="831"/>
      <c r="AY31" s="832"/>
      <c r="AZ31" s="830" t="s">
        <v>548</v>
      </c>
      <c r="BA31" s="831"/>
      <c r="BB31" s="831"/>
      <c r="BC31" s="831"/>
      <c r="BD31" s="832"/>
      <c r="BE31" s="833"/>
      <c r="BF31" s="833"/>
      <c r="BG31" s="833"/>
      <c r="BH31" s="833"/>
      <c r="BI31" s="834"/>
      <c r="BJ31" s="230"/>
      <c r="BK31" s="230"/>
      <c r="BL31" s="230"/>
      <c r="BM31" s="230"/>
      <c r="BN31" s="230"/>
      <c r="BO31" s="238"/>
      <c r="BP31" s="238"/>
      <c r="BQ31" s="235">
        <v>25</v>
      </c>
      <c r="BR31" s="236"/>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28"/>
    </row>
    <row r="32" spans="1:131" ht="26.25" customHeight="1" x14ac:dyDescent="0.15">
      <c r="A32" s="239">
        <v>5</v>
      </c>
      <c r="B32" s="781" t="s">
        <v>393</v>
      </c>
      <c r="C32" s="782"/>
      <c r="D32" s="782"/>
      <c r="E32" s="782"/>
      <c r="F32" s="782"/>
      <c r="G32" s="782"/>
      <c r="H32" s="782"/>
      <c r="I32" s="782"/>
      <c r="J32" s="782"/>
      <c r="K32" s="782"/>
      <c r="L32" s="782"/>
      <c r="M32" s="782"/>
      <c r="N32" s="782"/>
      <c r="O32" s="782"/>
      <c r="P32" s="783"/>
      <c r="Q32" s="784">
        <v>1503</v>
      </c>
      <c r="R32" s="785"/>
      <c r="S32" s="785"/>
      <c r="T32" s="785"/>
      <c r="U32" s="785"/>
      <c r="V32" s="785">
        <v>1343</v>
      </c>
      <c r="W32" s="785"/>
      <c r="X32" s="785"/>
      <c r="Y32" s="785"/>
      <c r="Z32" s="785"/>
      <c r="AA32" s="785">
        <v>160</v>
      </c>
      <c r="AB32" s="785"/>
      <c r="AC32" s="785"/>
      <c r="AD32" s="785"/>
      <c r="AE32" s="786"/>
      <c r="AF32" s="787">
        <v>1863</v>
      </c>
      <c r="AG32" s="788"/>
      <c r="AH32" s="788"/>
      <c r="AI32" s="788"/>
      <c r="AJ32" s="789"/>
      <c r="AK32" s="832">
        <v>11</v>
      </c>
      <c r="AL32" s="835"/>
      <c r="AM32" s="835"/>
      <c r="AN32" s="835"/>
      <c r="AO32" s="835"/>
      <c r="AP32" s="835">
        <v>4421</v>
      </c>
      <c r="AQ32" s="835"/>
      <c r="AR32" s="835"/>
      <c r="AS32" s="835"/>
      <c r="AT32" s="835"/>
      <c r="AU32" s="835">
        <v>4</v>
      </c>
      <c r="AV32" s="835"/>
      <c r="AW32" s="835"/>
      <c r="AX32" s="835"/>
      <c r="AY32" s="835"/>
      <c r="AZ32" s="830" t="s">
        <v>548</v>
      </c>
      <c r="BA32" s="831"/>
      <c r="BB32" s="831"/>
      <c r="BC32" s="831"/>
      <c r="BD32" s="832"/>
      <c r="BE32" s="833" t="s">
        <v>394</v>
      </c>
      <c r="BF32" s="833"/>
      <c r="BG32" s="833"/>
      <c r="BH32" s="833"/>
      <c r="BI32" s="834"/>
      <c r="BJ32" s="230"/>
      <c r="BK32" s="230"/>
      <c r="BL32" s="230"/>
      <c r="BM32" s="230"/>
      <c r="BN32" s="230"/>
      <c r="BO32" s="238"/>
      <c r="BP32" s="238"/>
      <c r="BQ32" s="235">
        <v>26</v>
      </c>
      <c r="BR32" s="236"/>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28"/>
    </row>
    <row r="33" spans="1:131" ht="26.25" customHeight="1" x14ac:dyDescent="0.15">
      <c r="A33" s="239">
        <v>6</v>
      </c>
      <c r="B33" s="781" t="s">
        <v>395</v>
      </c>
      <c r="C33" s="782"/>
      <c r="D33" s="782"/>
      <c r="E33" s="782"/>
      <c r="F33" s="782"/>
      <c r="G33" s="782"/>
      <c r="H33" s="782"/>
      <c r="I33" s="782"/>
      <c r="J33" s="782"/>
      <c r="K33" s="782"/>
      <c r="L33" s="782"/>
      <c r="M33" s="782"/>
      <c r="N33" s="782"/>
      <c r="O33" s="782"/>
      <c r="P33" s="783"/>
      <c r="Q33" s="784">
        <v>2261</v>
      </c>
      <c r="R33" s="785"/>
      <c r="S33" s="785"/>
      <c r="T33" s="785"/>
      <c r="U33" s="785"/>
      <c r="V33" s="785">
        <v>2200</v>
      </c>
      <c r="W33" s="785"/>
      <c r="X33" s="785"/>
      <c r="Y33" s="785"/>
      <c r="Z33" s="785"/>
      <c r="AA33" s="785">
        <v>61</v>
      </c>
      <c r="AB33" s="785"/>
      <c r="AC33" s="785"/>
      <c r="AD33" s="785"/>
      <c r="AE33" s="786"/>
      <c r="AF33" s="787">
        <v>44</v>
      </c>
      <c r="AG33" s="788"/>
      <c r="AH33" s="788"/>
      <c r="AI33" s="788"/>
      <c r="AJ33" s="789"/>
      <c r="AK33" s="832">
        <v>1056</v>
      </c>
      <c r="AL33" s="835"/>
      <c r="AM33" s="835"/>
      <c r="AN33" s="835"/>
      <c r="AO33" s="835"/>
      <c r="AP33" s="835">
        <v>15570</v>
      </c>
      <c r="AQ33" s="835"/>
      <c r="AR33" s="835"/>
      <c r="AS33" s="835"/>
      <c r="AT33" s="835"/>
      <c r="AU33" s="835">
        <v>6929</v>
      </c>
      <c r="AV33" s="835"/>
      <c r="AW33" s="835"/>
      <c r="AX33" s="835"/>
      <c r="AY33" s="835"/>
      <c r="AZ33" s="830" t="s">
        <v>548</v>
      </c>
      <c r="BA33" s="831"/>
      <c r="BB33" s="831"/>
      <c r="BC33" s="831"/>
      <c r="BD33" s="832"/>
      <c r="BE33" s="833" t="s">
        <v>394</v>
      </c>
      <c r="BF33" s="833"/>
      <c r="BG33" s="833"/>
      <c r="BH33" s="833"/>
      <c r="BI33" s="834"/>
      <c r="BJ33" s="230"/>
      <c r="BK33" s="230"/>
      <c r="BL33" s="230"/>
      <c r="BM33" s="230"/>
      <c r="BN33" s="230"/>
      <c r="BO33" s="238"/>
      <c r="BP33" s="238"/>
      <c r="BQ33" s="235">
        <v>27</v>
      </c>
      <c r="BR33" s="236"/>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28"/>
    </row>
    <row r="34" spans="1:131" ht="26.25" customHeight="1" x14ac:dyDescent="0.15">
      <c r="A34" s="239">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2"/>
      <c r="AL34" s="835"/>
      <c r="AM34" s="835"/>
      <c r="AN34" s="835"/>
      <c r="AO34" s="835"/>
      <c r="AP34" s="835"/>
      <c r="AQ34" s="835"/>
      <c r="AR34" s="835"/>
      <c r="AS34" s="835"/>
      <c r="AT34" s="835"/>
      <c r="AU34" s="835"/>
      <c r="AV34" s="835"/>
      <c r="AW34" s="835"/>
      <c r="AX34" s="835"/>
      <c r="AY34" s="835"/>
      <c r="AZ34" s="836"/>
      <c r="BA34" s="836"/>
      <c r="BB34" s="836"/>
      <c r="BC34" s="836"/>
      <c r="BD34" s="836"/>
      <c r="BE34" s="833"/>
      <c r="BF34" s="833"/>
      <c r="BG34" s="833"/>
      <c r="BH34" s="833"/>
      <c r="BI34" s="834"/>
      <c r="BJ34" s="230"/>
      <c r="BK34" s="230"/>
      <c r="BL34" s="230"/>
      <c r="BM34" s="230"/>
      <c r="BN34" s="230"/>
      <c r="BO34" s="238"/>
      <c r="BP34" s="238"/>
      <c r="BQ34" s="235">
        <v>28</v>
      </c>
      <c r="BR34" s="236"/>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28"/>
    </row>
    <row r="35" spans="1:131" ht="26.25" customHeight="1" x14ac:dyDescent="0.15">
      <c r="A35" s="239">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2"/>
      <c r="AL35" s="835"/>
      <c r="AM35" s="835"/>
      <c r="AN35" s="835"/>
      <c r="AO35" s="835"/>
      <c r="AP35" s="835"/>
      <c r="AQ35" s="835"/>
      <c r="AR35" s="835"/>
      <c r="AS35" s="835"/>
      <c r="AT35" s="835"/>
      <c r="AU35" s="835"/>
      <c r="AV35" s="835"/>
      <c r="AW35" s="835"/>
      <c r="AX35" s="835"/>
      <c r="AY35" s="835"/>
      <c r="AZ35" s="836"/>
      <c r="BA35" s="836"/>
      <c r="BB35" s="836"/>
      <c r="BC35" s="836"/>
      <c r="BD35" s="836"/>
      <c r="BE35" s="833"/>
      <c r="BF35" s="833"/>
      <c r="BG35" s="833"/>
      <c r="BH35" s="833"/>
      <c r="BI35" s="834"/>
      <c r="BJ35" s="230"/>
      <c r="BK35" s="230"/>
      <c r="BL35" s="230"/>
      <c r="BM35" s="230"/>
      <c r="BN35" s="230"/>
      <c r="BO35" s="238"/>
      <c r="BP35" s="238"/>
      <c r="BQ35" s="235">
        <v>29</v>
      </c>
      <c r="BR35" s="236"/>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28"/>
    </row>
    <row r="36" spans="1:131" ht="26.25" customHeight="1" x14ac:dyDescent="0.15">
      <c r="A36" s="239">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2"/>
      <c r="AL36" s="835"/>
      <c r="AM36" s="835"/>
      <c r="AN36" s="835"/>
      <c r="AO36" s="835"/>
      <c r="AP36" s="835"/>
      <c r="AQ36" s="835"/>
      <c r="AR36" s="835"/>
      <c r="AS36" s="835"/>
      <c r="AT36" s="835"/>
      <c r="AU36" s="835"/>
      <c r="AV36" s="835"/>
      <c r="AW36" s="835"/>
      <c r="AX36" s="835"/>
      <c r="AY36" s="835"/>
      <c r="AZ36" s="836"/>
      <c r="BA36" s="836"/>
      <c r="BB36" s="836"/>
      <c r="BC36" s="836"/>
      <c r="BD36" s="836"/>
      <c r="BE36" s="833"/>
      <c r="BF36" s="833"/>
      <c r="BG36" s="833"/>
      <c r="BH36" s="833"/>
      <c r="BI36" s="834"/>
      <c r="BJ36" s="230"/>
      <c r="BK36" s="230"/>
      <c r="BL36" s="230"/>
      <c r="BM36" s="230"/>
      <c r="BN36" s="230"/>
      <c r="BO36" s="238"/>
      <c r="BP36" s="238"/>
      <c r="BQ36" s="235">
        <v>30</v>
      </c>
      <c r="BR36" s="236"/>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28"/>
    </row>
    <row r="37" spans="1:131" ht="26.25" customHeight="1" x14ac:dyDescent="0.15">
      <c r="A37" s="239">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2"/>
      <c r="AL37" s="835"/>
      <c r="AM37" s="835"/>
      <c r="AN37" s="835"/>
      <c r="AO37" s="835"/>
      <c r="AP37" s="835"/>
      <c r="AQ37" s="835"/>
      <c r="AR37" s="835"/>
      <c r="AS37" s="835"/>
      <c r="AT37" s="835"/>
      <c r="AU37" s="835"/>
      <c r="AV37" s="835"/>
      <c r="AW37" s="835"/>
      <c r="AX37" s="835"/>
      <c r="AY37" s="835"/>
      <c r="AZ37" s="836"/>
      <c r="BA37" s="836"/>
      <c r="BB37" s="836"/>
      <c r="BC37" s="836"/>
      <c r="BD37" s="836"/>
      <c r="BE37" s="833"/>
      <c r="BF37" s="833"/>
      <c r="BG37" s="833"/>
      <c r="BH37" s="833"/>
      <c r="BI37" s="834"/>
      <c r="BJ37" s="230"/>
      <c r="BK37" s="230"/>
      <c r="BL37" s="230"/>
      <c r="BM37" s="230"/>
      <c r="BN37" s="230"/>
      <c r="BO37" s="238"/>
      <c r="BP37" s="238"/>
      <c r="BQ37" s="235">
        <v>31</v>
      </c>
      <c r="BR37" s="236"/>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28"/>
    </row>
    <row r="38" spans="1:131" ht="26.25" customHeight="1" x14ac:dyDescent="0.15">
      <c r="A38" s="239">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2"/>
      <c r="AL38" s="835"/>
      <c r="AM38" s="835"/>
      <c r="AN38" s="835"/>
      <c r="AO38" s="835"/>
      <c r="AP38" s="835"/>
      <c r="AQ38" s="835"/>
      <c r="AR38" s="835"/>
      <c r="AS38" s="835"/>
      <c r="AT38" s="835"/>
      <c r="AU38" s="835"/>
      <c r="AV38" s="835"/>
      <c r="AW38" s="835"/>
      <c r="AX38" s="835"/>
      <c r="AY38" s="835"/>
      <c r="AZ38" s="836"/>
      <c r="BA38" s="836"/>
      <c r="BB38" s="836"/>
      <c r="BC38" s="836"/>
      <c r="BD38" s="836"/>
      <c r="BE38" s="833"/>
      <c r="BF38" s="833"/>
      <c r="BG38" s="833"/>
      <c r="BH38" s="833"/>
      <c r="BI38" s="834"/>
      <c r="BJ38" s="230"/>
      <c r="BK38" s="230"/>
      <c r="BL38" s="230"/>
      <c r="BM38" s="230"/>
      <c r="BN38" s="230"/>
      <c r="BO38" s="238"/>
      <c r="BP38" s="238"/>
      <c r="BQ38" s="235">
        <v>32</v>
      </c>
      <c r="BR38" s="236"/>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28"/>
    </row>
    <row r="39" spans="1:131" ht="26.25" customHeight="1" x14ac:dyDescent="0.15">
      <c r="A39" s="239">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2"/>
      <c r="AL39" s="835"/>
      <c r="AM39" s="835"/>
      <c r="AN39" s="835"/>
      <c r="AO39" s="835"/>
      <c r="AP39" s="835"/>
      <c r="AQ39" s="835"/>
      <c r="AR39" s="835"/>
      <c r="AS39" s="835"/>
      <c r="AT39" s="835"/>
      <c r="AU39" s="835"/>
      <c r="AV39" s="835"/>
      <c r="AW39" s="835"/>
      <c r="AX39" s="835"/>
      <c r="AY39" s="835"/>
      <c r="AZ39" s="836"/>
      <c r="BA39" s="836"/>
      <c r="BB39" s="836"/>
      <c r="BC39" s="836"/>
      <c r="BD39" s="836"/>
      <c r="BE39" s="833"/>
      <c r="BF39" s="833"/>
      <c r="BG39" s="833"/>
      <c r="BH39" s="833"/>
      <c r="BI39" s="834"/>
      <c r="BJ39" s="230"/>
      <c r="BK39" s="230"/>
      <c r="BL39" s="230"/>
      <c r="BM39" s="230"/>
      <c r="BN39" s="230"/>
      <c r="BO39" s="238"/>
      <c r="BP39" s="238"/>
      <c r="BQ39" s="235">
        <v>33</v>
      </c>
      <c r="BR39" s="236"/>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28"/>
    </row>
    <row r="40" spans="1:131" ht="26.25" customHeight="1" x14ac:dyDescent="0.15">
      <c r="A40" s="235">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2"/>
      <c r="AL40" s="835"/>
      <c r="AM40" s="835"/>
      <c r="AN40" s="835"/>
      <c r="AO40" s="835"/>
      <c r="AP40" s="835"/>
      <c r="AQ40" s="835"/>
      <c r="AR40" s="835"/>
      <c r="AS40" s="835"/>
      <c r="AT40" s="835"/>
      <c r="AU40" s="835"/>
      <c r="AV40" s="835"/>
      <c r="AW40" s="835"/>
      <c r="AX40" s="835"/>
      <c r="AY40" s="835"/>
      <c r="AZ40" s="836"/>
      <c r="BA40" s="836"/>
      <c r="BB40" s="836"/>
      <c r="BC40" s="836"/>
      <c r="BD40" s="836"/>
      <c r="BE40" s="833"/>
      <c r="BF40" s="833"/>
      <c r="BG40" s="833"/>
      <c r="BH40" s="833"/>
      <c r="BI40" s="834"/>
      <c r="BJ40" s="230"/>
      <c r="BK40" s="230"/>
      <c r="BL40" s="230"/>
      <c r="BM40" s="230"/>
      <c r="BN40" s="230"/>
      <c r="BO40" s="238"/>
      <c r="BP40" s="238"/>
      <c r="BQ40" s="235">
        <v>34</v>
      </c>
      <c r="BR40" s="236"/>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28"/>
    </row>
    <row r="41" spans="1:131" ht="26.25" customHeight="1" x14ac:dyDescent="0.15">
      <c r="A41" s="235">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2"/>
      <c r="AL41" s="835"/>
      <c r="AM41" s="835"/>
      <c r="AN41" s="835"/>
      <c r="AO41" s="835"/>
      <c r="AP41" s="835"/>
      <c r="AQ41" s="835"/>
      <c r="AR41" s="835"/>
      <c r="AS41" s="835"/>
      <c r="AT41" s="835"/>
      <c r="AU41" s="835"/>
      <c r="AV41" s="835"/>
      <c r="AW41" s="835"/>
      <c r="AX41" s="835"/>
      <c r="AY41" s="835"/>
      <c r="AZ41" s="836"/>
      <c r="BA41" s="836"/>
      <c r="BB41" s="836"/>
      <c r="BC41" s="836"/>
      <c r="BD41" s="836"/>
      <c r="BE41" s="833"/>
      <c r="BF41" s="833"/>
      <c r="BG41" s="833"/>
      <c r="BH41" s="833"/>
      <c r="BI41" s="834"/>
      <c r="BJ41" s="230"/>
      <c r="BK41" s="230"/>
      <c r="BL41" s="230"/>
      <c r="BM41" s="230"/>
      <c r="BN41" s="230"/>
      <c r="BO41" s="238"/>
      <c r="BP41" s="238"/>
      <c r="BQ41" s="235">
        <v>35</v>
      </c>
      <c r="BR41" s="236"/>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28"/>
    </row>
    <row r="42" spans="1:131" ht="26.25" customHeight="1" x14ac:dyDescent="0.15">
      <c r="A42" s="235">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2"/>
      <c r="AL42" s="835"/>
      <c r="AM42" s="835"/>
      <c r="AN42" s="835"/>
      <c r="AO42" s="835"/>
      <c r="AP42" s="835"/>
      <c r="AQ42" s="835"/>
      <c r="AR42" s="835"/>
      <c r="AS42" s="835"/>
      <c r="AT42" s="835"/>
      <c r="AU42" s="835"/>
      <c r="AV42" s="835"/>
      <c r="AW42" s="835"/>
      <c r="AX42" s="835"/>
      <c r="AY42" s="835"/>
      <c r="AZ42" s="836"/>
      <c r="BA42" s="836"/>
      <c r="BB42" s="836"/>
      <c r="BC42" s="836"/>
      <c r="BD42" s="836"/>
      <c r="BE42" s="833"/>
      <c r="BF42" s="833"/>
      <c r="BG42" s="833"/>
      <c r="BH42" s="833"/>
      <c r="BI42" s="834"/>
      <c r="BJ42" s="230"/>
      <c r="BK42" s="230"/>
      <c r="BL42" s="230"/>
      <c r="BM42" s="230"/>
      <c r="BN42" s="230"/>
      <c r="BO42" s="238"/>
      <c r="BP42" s="238"/>
      <c r="BQ42" s="235">
        <v>36</v>
      </c>
      <c r="BR42" s="236"/>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28"/>
    </row>
    <row r="43" spans="1:131" ht="26.25" customHeight="1" x14ac:dyDescent="0.15">
      <c r="A43" s="235">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2"/>
      <c r="AL43" s="835"/>
      <c r="AM43" s="835"/>
      <c r="AN43" s="835"/>
      <c r="AO43" s="835"/>
      <c r="AP43" s="835"/>
      <c r="AQ43" s="835"/>
      <c r="AR43" s="835"/>
      <c r="AS43" s="835"/>
      <c r="AT43" s="835"/>
      <c r="AU43" s="835"/>
      <c r="AV43" s="835"/>
      <c r="AW43" s="835"/>
      <c r="AX43" s="835"/>
      <c r="AY43" s="835"/>
      <c r="AZ43" s="836"/>
      <c r="BA43" s="836"/>
      <c r="BB43" s="836"/>
      <c r="BC43" s="836"/>
      <c r="BD43" s="836"/>
      <c r="BE43" s="833"/>
      <c r="BF43" s="833"/>
      <c r="BG43" s="833"/>
      <c r="BH43" s="833"/>
      <c r="BI43" s="834"/>
      <c r="BJ43" s="230"/>
      <c r="BK43" s="230"/>
      <c r="BL43" s="230"/>
      <c r="BM43" s="230"/>
      <c r="BN43" s="230"/>
      <c r="BO43" s="238"/>
      <c r="BP43" s="238"/>
      <c r="BQ43" s="235">
        <v>37</v>
      </c>
      <c r="BR43" s="236"/>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28"/>
    </row>
    <row r="44" spans="1:131" ht="26.25" customHeight="1" x14ac:dyDescent="0.15">
      <c r="A44" s="235">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2"/>
      <c r="AL44" s="835"/>
      <c r="AM44" s="835"/>
      <c r="AN44" s="835"/>
      <c r="AO44" s="835"/>
      <c r="AP44" s="835"/>
      <c r="AQ44" s="835"/>
      <c r="AR44" s="835"/>
      <c r="AS44" s="835"/>
      <c r="AT44" s="835"/>
      <c r="AU44" s="835"/>
      <c r="AV44" s="835"/>
      <c r="AW44" s="835"/>
      <c r="AX44" s="835"/>
      <c r="AY44" s="835"/>
      <c r="AZ44" s="836"/>
      <c r="BA44" s="836"/>
      <c r="BB44" s="836"/>
      <c r="BC44" s="836"/>
      <c r="BD44" s="836"/>
      <c r="BE44" s="833"/>
      <c r="BF44" s="833"/>
      <c r="BG44" s="833"/>
      <c r="BH44" s="833"/>
      <c r="BI44" s="834"/>
      <c r="BJ44" s="230"/>
      <c r="BK44" s="230"/>
      <c r="BL44" s="230"/>
      <c r="BM44" s="230"/>
      <c r="BN44" s="230"/>
      <c r="BO44" s="238"/>
      <c r="BP44" s="238"/>
      <c r="BQ44" s="235">
        <v>38</v>
      </c>
      <c r="BR44" s="236"/>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28"/>
    </row>
    <row r="45" spans="1:131" ht="26.25" customHeight="1" x14ac:dyDescent="0.15">
      <c r="A45" s="235">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2"/>
      <c r="AL45" s="835"/>
      <c r="AM45" s="835"/>
      <c r="AN45" s="835"/>
      <c r="AO45" s="835"/>
      <c r="AP45" s="835"/>
      <c r="AQ45" s="835"/>
      <c r="AR45" s="835"/>
      <c r="AS45" s="835"/>
      <c r="AT45" s="835"/>
      <c r="AU45" s="835"/>
      <c r="AV45" s="835"/>
      <c r="AW45" s="835"/>
      <c r="AX45" s="835"/>
      <c r="AY45" s="835"/>
      <c r="AZ45" s="836"/>
      <c r="BA45" s="836"/>
      <c r="BB45" s="836"/>
      <c r="BC45" s="836"/>
      <c r="BD45" s="836"/>
      <c r="BE45" s="833"/>
      <c r="BF45" s="833"/>
      <c r="BG45" s="833"/>
      <c r="BH45" s="833"/>
      <c r="BI45" s="834"/>
      <c r="BJ45" s="230"/>
      <c r="BK45" s="230"/>
      <c r="BL45" s="230"/>
      <c r="BM45" s="230"/>
      <c r="BN45" s="230"/>
      <c r="BO45" s="238"/>
      <c r="BP45" s="238"/>
      <c r="BQ45" s="235">
        <v>39</v>
      </c>
      <c r="BR45" s="236"/>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28"/>
    </row>
    <row r="46" spans="1:131" ht="26.25" customHeight="1" x14ac:dyDescent="0.15">
      <c r="A46" s="235">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2"/>
      <c r="AL46" s="835"/>
      <c r="AM46" s="835"/>
      <c r="AN46" s="835"/>
      <c r="AO46" s="835"/>
      <c r="AP46" s="835"/>
      <c r="AQ46" s="835"/>
      <c r="AR46" s="835"/>
      <c r="AS46" s="835"/>
      <c r="AT46" s="835"/>
      <c r="AU46" s="835"/>
      <c r="AV46" s="835"/>
      <c r="AW46" s="835"/>
      <c r="AX46" s="835"/>
      <c r="AY46" s="835"/>
      <c r="AZ46" s="836"/>
      <c r="BA46" s="836"/>
      <c r="BB46" s="836"/>
      <c r="BC46" s="836"/>
      <c r="BD46" s="836"/>
      <c r="BE46" s="833"/>
      <c r="BF46" s="833"/>
      <c r="BG46" s="833"/>
      <c r="BH46" s="833"/>
      <c r="BI46" s="834"/>
      <c r="BJ46" s="230"/>
      <c r="BK46" s="230"/>
      <c r="BL46" s="230"/>
      <c r="BM46" s="230"/>
      <c r="BN46" s="230"/>
      <c r="BO46" s="238"/>
      <c r="BP46" s="238"/>
      <c r="BQ46" s="235">
        <v>40</v>
      </c>
      <c r="BR46" s="236"/>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28"/>
    </row>
    <row r="47" spans="1:131" ht="26.25" customHeight="1" x14ac:dyDescent="0.15">
      <c r="A47" s="235">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2"/>
      <c r="AL47" s="835"/>
      <c r="AM47" s="835"/>
      <c r="AN47" s="835"/>
      <c r="AO47" s="835"/>
      <c r="AP47" s="835"/>
      <c r="AQ47" s="835"/>
      <c r="AR47" s="835"/>
      <c r="AS47" s="835"/>
      <c r="AT47" s="835"/>
      <c r="AU47" s="835"/>
      <c r="AV47" s="835"/>
      <c r="AW47" s="835"/>
      <c r="AX47" s="835"/>
      <c r="AY47" s="835"/>
      <c r="AZ47" s="836"/>
      <c r="BA47" s="836"/>
      <c r="BB47" s="836"/>
      <c r="BC47" s="836"/>
      <c r="BD47" s="836"/>
      <c r="BE47" s="833"/>
      <c r="BF47" s="833"/>
      <c r="BG47" s="833"/>
      <c r="BH47" s="833"/>
      <c r="BI47" s="834"/>
      <c r="BJ47" s="230"/>
      <c r="BK47" s="230"/>
      <c r="BL47" s="230"/>
      <c r="BM47" s="230"/>
      <c r="BN47" s="230"/>
      <c r="BO47" s="238"/>
      <c r="BP47" s="238"/>
      <c r="BQ47" s="235">
        <v>41</v>
      </c>
      <c r="BR47" s="236"/>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28"/>
    </row>
    <row r="48" spans="1:131" ht="26.25" customHeight="1" x14ac:dyDescent="0.15">
      <c r="A48" s="235">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2"/>
      <c r="AL48" s="835"/>
      <c r="AM48" s="835"/>
      <c r="AN48" s="835"/>
      <c r="AO48" s="835"/>
      <c r="AP48" s="835"/>
      <c r="AQ48" s="835"/>
      <c r="AR48" s="835"/>
      <c r="AS48" s="835"/>
      <c r="AT48" s="835"/>
      <c r="AU48" s="835"/>
      <c r="AV48" s="835"/>
      <c r="AW48" s="835"/>
      <c r="AX48" s="835"/>
      <c r="AY48" s="835"/>
      <c r="AZ48" s="836"/>
      <c r="BA48" s="836"/>
      <c r="BB48" s="836"/>
      <c r="BC48" s="836"/>
      <c r="BD48" s="836"/>
      <c r="BE48" s="833"/>
      <c r="BF48" s="833"/>
      <c r="BG48" s="833"/>
      <c r="BH48" s="833"/>
      <c r="BI48" s="834"/>
      <c r="BJ48" s="230"/>
      <c r="BK48" s="230"/>
      <c r="BL48" s="230"/>
      <c r="BM48" s="230"/>
      <c r="BN48" s="230"/>
      <c r="BO48" s="238"/>
      <c r="BP48" s="238"/>
      <c r="BQ48" s="235">
        <v>42</v>
      </c>
      <c r="BR48" s="236"/>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28"/>
    </row>
    <row r="49" spans="1:131" ht="26.25" customHeight="1" x14ac:dyDescent="0.15">
      <c r="A49" s="235">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2"/>
      <c r="AL49" s="835"/>
      <c r="AM49" s="835"/>
      <c r="AN49" s="835"/>
      <c r="AO49" s="835"/>
      <c r="AP49" s="835"/>
      <c r="AQ49" s="835"/>
      <c r="AR49" s="835"/>
      <c r="AS49" s="835"/>
      <c r="AT49" s="835"/>
      <c r="AU49" s="835"/>
      <c r="AV49" s="835"/>
      <c r="AW49" s="835"/>
      <c r="AX49" s="835"/>
      <c r="AY49" s="835"/>
      <c r="AZ49" s="836"/>
      <c r="BA49" s="836"/>
      <c r="BB49" s="836"/>
      <c r="BC49" s="836"/>
      <c r="BD49" s="836"/>
      <c r="BE49" s="833"/>
      <c r="BF49" s="833"/>
      <c r="BG49" s="833"/>
      <c r="BH49" s="833"/>
      <c r="BI49" s="834"/>
      <c r="BJ49" s="230"/>
      <c r="BK49" s="230"/>
      <c r="BL49" s="230"/>
      <c r="BM49" s="230"/>
      <c r="BN49" s="230"/>
      <c r="BO49" s="238"/>
      <c r="BP49" s="238"/>
      <c r="BQ49" s="235">
        <v>43</v>
      </c>
      <c r="BR49" s="236"/>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28"/>
    </row>
    <row r="50" spans="1:131" ht="26.25" customHeight="1" x14ac:dyDescent="0.15">
      <c r="A50" s="235">
        <v>23</v>
      </c>
      <c r="B50" s="781"/>
      <c r="C50" s="782"/>
      <c r="D50" s="782"/>
      <c r="E50" s="782"/>
      <c r="F50" s="782"/>
      <c r="G50" s="782"/>
      <c r="H50" s="782"/>
      <c r="I50" s="782"/>
      <c r="J50" s="782"/>
      <c r="K50" s="782"/>
      <c r="L50" s="782"/>
      <c r="M50" s="782"/>
      <c r="N50" s="782"/>
      <c r="O50" s="782"/>
      <c r="P50" s="783"/>
      <c r="Q50" s="837"/>
      <c r="R50" s="838"/>
      <c r="S50" s="838"/>
      <c r="T50" s="838"/>
      <c r="U50" s="838"/>
      <c r="V50" s="838"/>
      <c r="W50" s="838"/>
      <c r="X50" s="838"/>
      <c r="Y50" s="838"/>
      <c r="Z50" s="838"/>
      <c r="AA50" s="838"/>
      <c r="AB50" s="838"/>
      <c r="AC50" s="838"/>
      <c r="AD50" s="838"/>
      <c r="AE50" s="839"/>
      <c r="AF50" s="787"/>
      <c r="AG50" s="788"/>
      <c r="AH50" s="788"/>
      <c r="AI50" s="788"/>
      <c r="AJ50" s="789"/>
      <c r="AK50" s="841"/>
      <c r="AL50" s="838"/>
      <c r="AM50" s="838"/>
      <c r="AN50" s="838"/>
      <c r="AO50" s="838"/>
      <c r="AP50" s="838"/>
      <c r="AQ50" s="838"/>
      <c r="AR50" s="838"/>
      <c r="AS50" s="838"/>
      <c r="AT50" s="838"/>
      <c r="AU50" s="838"/>
      <c r="AV50" s="838"/>
      <c r="AW50" s="838"/>
      <c r="AX50" s="838"/>
      <c r="AY50" s="838"/>
      <c r="AZ50" s="840"/>
      <c r="BA50" s="840"/>
      <c r="BB50" s="840"/>
      <c r="BC50" s="840"/>
      <c r="BD50" s="840"/>
      <c r="BE50" s="833"/>
      <c r="BF50" s="833"/>
      <c r="BG50" s="833"/>
      <c r="BH50" s="833"/>
      <c r="BI50" s="834"/>
      <c r="BJ50" s="230"/>
      <c r="BK50" s="230"/>
      <c r="BL50" s="230"/>
      <c r="BM50" s="230"/>
      <c r="BN50" s="230"/>
      <c r="BO50" s="238"/>
      <c r="BP50" s="238"/>
      <c r="BQ50" s="235">
        <v>44</v>
      </c>
      <c r="BR50" s="236"/>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28"/>
    </row>
    <row r="51" spans="1:131" ht="26.25" customHeight="1" x14ac:dyDescent="0.15">
      <c r="A51" s="235">
        <v>24</v>
      </c>
      <c r="B51" s="781"/>
      <c r="C51" s="782"/>
      <c r="D51" s="782"/>
      <c r="E51" s="782"/>
      <c r="F51" s="782"/>
      <c r="G51" s="782"/>
      <c r="H51" s="782"/>
      <c r="I51" s="782"/>
      <c r="J51" s="782"/>
      <c r="K51" s="782"/>
      <c r="L51" s="782"/>
      <c r="M51" s="782"/>
      <c r="N51" s="782"/>
      <c r="O51" s="782"/>
      <c r="P51" s="783"/>
      <c r="Q51" s="837"/>
      <c r="R51" s="838"/>
      <c r="S51" s="838"/>
      <c r="T51" s="838"/>
      <c r="U51" s="838"/>
      <c r="V51" s="838"/>
      <c r="W51" s="838"/>
      <c r="X51" s="838"/>
      <c r="Y51" s="838"/>
      <c r="Z51" s="838"/>
      <c r="AA51" s="838"/>
      <c r="AB51" s="838"/>
      <c r="AC51" s="838"/>
      <c r="AD51" s="838"/>
      <c r="AE51" s="839"/>
      <c r="AF51" s="787"/>
      <c r="AG51" s="788"/>
      <c r="AH51" s="788"/>
      <c r="AI51" s="788"/>
      <c r="AJ51" s="789"/>
      <c r="AK51" s="841"/>
      <c r="AL51" s="838"/>
      <c r="AM51" s="838"/>
      <c r="AN51" s="838"/>
      <c r="AO51" s="838"/>
      <c r="AP51" s="838"/>
      <c r="AQ51" s="838"/>
      <c r="AR51" s="838"/>
      <c r="AS51" s="838"/>
      <c r="AT51" s="838"/>
      <c r="AU51" s="838"/>
      <c r="AV51" s="838"/>
      <c r="AW51" s="838"/>
      <c r="AX51" s="838"/>
      <c r="AY51" s="838"/>
      <c r="AZ51" s="840"/>
      <c r="BA51" s="840"/>
      <c r="BB51" s="840"/>
      <c r="BC51" s="840"/>
      <c r="BD51" s="840"/>
      <c r="BE51" s="833"/>
      <c r="BF51" s="833"/>
      <c r="BG51" s="833"/>
      <c r="BH51" s="833"/>
      <c r="BI51" s="834"/>
      <c r="BJ51" s="230"/>
      <c r="BK51" s="230"/>
      <c r="BL51" s="230"/>
      <c r="BM51" s="230"/>
      <c r="BN51" s="230"/>
      <c r="BO51" s="238"/>
      <c r="BP51" s="238"/>
      <c r="BQ51" s="235">
        <v>45</v>
      </c>
      <c r="BR51" s="236"/>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28"/>
    </row>
    <row r="52" spans="1:131" ht="26.25" customHeight="1" x14ac:dyDescent="0.15">
      <c r="A52" s="235">
        <v>25</v>
      </c>
      <c r="B52" s="781"/>
      <c r="C52" s="782"/>
      <c r="D52" s="782"/>
      <c r="E52" s="782"/>
      <c r="F52" s="782"/>
      <c r="G52" s="782"/>
      <c r="H52" s="782"/>
      <c r="I52" s="782"/>
      <c r="J52" s="782"/>
      <c r="K52" s="782"/>
      <c r="L52" s="782"/>
      <c r="M52" s="782"/>
      <c r="N52" s="782"/>
      <c r="O52" s="782"/>
      <c r="P52" s="783"/>
      <c r="Q52" s="837"/>
      <c r="R52" s="838"/>
      <c r="S52" s="838"/>
      <c r="T52" s="838"/>
      <c r="U52" s="838"/>
      <c r="V52" s="838"/>
      <c r="W52" s="838"/>
      <c r="X52" s="838"/>
      <c r="Y52" s="838"/>
      <c r="Z52" s="838"/>
      <c r="AA52" s="838"/>
      <c r="AB52" s="838"/>
      <c r="AC52" s="838"/>
      <c r="AD52" s="838"/>
      <c r="AE52" s="839"/>
      <c r="AF52" s="787"/>
      <c r="AG52" s="788"/>
      <c r="AH52" s="788"/>
      <c r="AI52" s="788"/>
      <c r="AJ52" s="789"/>
      <c r="AK52" s="841"/>
      <c r="AL52" s="838"/>
      <c r="AM52" s="838"/>
      <c r="AN52" s="838"/>
      <c r="AO52" s="838"/>
      <c r="AP52" s="838"/>
      <c r="AQ52" s="838"/>
      <c r="AR52" s="838"/>
      <c r="AS52" s="838"/>
      <c r="AT52" s="838"/>
      <c r="AU52" s="838"/>
      <c r="AV52" s="838"/>
      <c r="AW52" s="838"/>
      <c r="AX52" s="838"/>
      <c r="AY52" s="838"/>
      <c r="AZ52" s="840"/>
      <c r="BA52" s="840"/>
      <c r="BB52" s="840"/>
      <c r="BC52" s="840"/>
      <c r="BD52" s="840"/>
      <c r="BE52" s="833"/>
      <c r="BF52" s="833"/>
      <c r="BG52" s="833"/>
      <c r="BH52" s="833"/>
      <c r="BI52" s="834"/>
      <c r="BJ52" s="230"/>
      <c r="BK52" s="230"/>
      <c r="BL52" s="230"/>
      <c r="BM52" s="230"/>
      <c r="BN52" s="230"/>
      <c r="BO52" s="238"/>
      <c r="BP52" s="238"/>
      <c r="BQ52" s="235">
        <v>46</v>
      </c>
      <c r="BR52" s="236"/>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28"/>
    </row>
    <row r="53" spans="1:131" ht="26.25" customHeight="1" x14ac:dyDescent="0.15">
      <c r="A53" s="235">
        <v>26</v>
      </c>
      <c r="B53" s="781"/>
      <c r="C53" s="782"/>
      <c r="D53" s="782"/>
      <c r="E53" s="782"/>
      <c r="F53" s="782"/>
      <c r="G53" s="782"/>
      <c r="H53" s="782"/>
      <c r="I53" s="782"/>
      <c r="J53" s="782"/>
      <c r="K53" s="782"/>
      <c r="L53" s="782"/>
      <c r="M53" s="782"/>
      <c r="N53" s="782"/>
      <c r="O53" s="782"/>
      <c r="P53" s="783"/>
      <c r="Q53" s="837"/>
      <c r="R53" s="838"/>
      <c r="S53" s="838"/>
      <c r="T53" s="838"/>
      <c r="U53" s="838"/>
      <c r="V53" s="838"/>
      <c r="W53" s="838"/>
      <c r="X53" s="838"/>
      <c r="Y53" s="838"/>
      <c r="Z53" s="838"/>
      <c r="AA53" s="838"/>
      <c r="AB53" s="838"/>
      <c r="AC53" s="838"/>
      <c r="AD53" s="838"/>
      <c r="AE53" s="839"/>
      <c r="AF53" s="787"/>
      <c r="AG53" s="788"/>
      <c r="AH53" s="788"/>
      <c r="AI53" s="788"/>
      <c r="AJ53" s="789"/>
      <c r="AK53" s="841"/>
      <c r="AL53" s="838"/>
      <c r="AM53" s="838"/>
      <c r="AN53" s="838"/>
      <c r="AO53" s="838"/>
      <c r="AP53" s="838"/>
      <c r="AQ53" s="838"/>
      <c r="AR53" s="838"/>
      <c r="AS53" s="838"/>
      <c r="AT53" s="838"/>
      <c r="AU53" s="838"/>
      <c r="AV53" s="838"/>
      <c r="AW53" s="838"/>
      <c r="AX53" s="838"/>
      <c r="AY53" s="838"/>
      <c r="AZ53" s="840"/>
      <c r="BA53" s="840"/>
      <c r="BB53" s="840"/>
      <c r="BC53" s="840"/>
      <c r="BD53" s="840"/>
      <c r="BE53" s="833"/>
      <c r="BF53" s="833"/>
      <c r="BG53" s="833"/>
      <c r="BH53" s="833"/>
      <c r="BI53" s="834"/>
      <c r="BJ53" s="230"/>
      <c r="BK53" s="230"/>
      <c r="BL53" s="230"/>
      <c r="BM53" s="230"/>
      <c r="BN53" s="230"/>
      <c r="BO53" s="238"/>
      <c r="BP53" s="238"/>
      <c r="BQ53" s="235">
        <v>47</v>
      </c>
      <c r="BR53" s="236"/>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28"/>
    </row>
    <row r="54" spans="1:131" ht="26.25" customHeight="1" x14ac:dyDescent="0.15">
      <c r="A54" s="235">
        <v>27</v>
      </c>
      <c r="B54" s="781"/>
      <c r="C54" s="782"/>
      <c r="D54" s="782"/>
      <c r="E54" s="782"/>
      <c r="F54" s="782"/>
      <c r="G54" s="782"/>
      <c r="H54" s="782"/>
      <c r="I54" s="782"/>
      <c r="J54" s="782"/>
      <c r="K54" s="782"/>
      <c r="L54" s="782"/>
      <c r="M54" s="782"/>
      <c r="N54" s="782"/>
      <c r="O54" s="782"/>
      <c r="P54" s="783"/>
      <c r="Q54" s="837"/>
      <c r="R54" s="838"/>
      <c r="S54" s="838"/>
      <c r="T54" s="838"/>
      <c r="U54" s="838"/>
      <c r="V54" s="838"/>
      <c r="W54" s="838"/>
      <c r="X54" s="838"/>
      <c r="Y54" s="838"/>
      <c r="Z54" s="838"/>
      <c r="AA54" s="838"/>
      <c r="AB54" s="838"/>
      <c r="AC54" s="838"/>
      <c r="AD54" s="838"/>
      <c r="AE54" s="839"/>
      <c r="AF54" s="787"/>
      <c r="AG54" s="788"/>
      <c r="AH54" s="788"/>
      <c r="AI54" s="788"/>
      <c r="AJ54" s="789"/>
      <c r="AK54" s="841"/>
      <c r="AL54" s="838"/>
      <c r="AM54" s="838"/>
      <c r="AN54" s="838"/>
      <c r="AO54" s="838"/>
      <c r="AP54" s="838"/>
      <c r="AQ54" s="838"/>
      <c r="AR54" s="838"/>
      <c r="AS54" s="838"/>
      <c r="AT54" s="838"/>
      <c r="AU54" s="838"/>
      <c r="AV54" s="838"/>
      <c r="AW54" s="838"/>
      <c r="AX54" s="838"/>
      <c r="AY54" s="838"/>
      <c r="AZ54" s="840"/>
      <c r="BA54" s="840"/>
      <c r="BB54" s="840"/>
      <c r="BC54" s="840"/>
      <c r="BD54" s="840"/>
      <c r="BE54" s="833"/>
      <c r="BF54" s="833"/>
      <c r="BG54" s="833"/>
      <c r="BH54" s="833"/>
      <c r="BI54" s="834"/>
      <c r="BJ54" s="230"/>
      <c r="BK54" s="230"/>
      <c r="BL54" s="230"/>
      <c r="BM54" s="230"/>
      <c r="BN54" s="230"/>
      <c r="BO54" s="238"/>
      <c r="BP54" s="238"/>
      <c r="BQ54" s="235">
        <v>48</v>
      </c>
      <c r="BR54" s="236"/>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28"/>
    </row>
    <row r="55" spans="1:131" ht="26.25" customHeight="1" x14ac:dyDescent="0.15">
      <c r="A55" s="235">
        <v>28</v>
      </c>
      <c r="B55" s="781"/>
      <c r="C55" s="782"/>
      <c r="D55" s="782"/>
      <c r="E55" s="782"/>
      <c r="F55" s="782"/>
      <c r="G55" s="782"/>
      <c r="H55" s="782"/>
      <c r="I55" s="782"/>
      <c r="J55" s="782"/>
      <c r="K55" s="782"/>
      <c r="L55" s="782"/>
      <c r="M55" s="782"/>
      <c r="N55" s="782"/>
      <c r="O55" s="782"/>
      <c r="P55" s="783"/>
      <c r="Q55" s="837"/>
      <c r="R55" s="838"/>
      <c r="S55" s="838"/>
      <c r="T55" s="838"/>
      <c r="U55" s="838"/>
      <c r="V55" s="838"/>
      <c r="W55" s="838"/>
      <c r="X55" s="838"/>
      <c r="Y55" s="838"/>
      <c r="Z55" s="838"/>
      <c r="AA55" s="838"/>
      <c r="AB55" s="838"/>
      <c r="AC55" s="838"/>
      <c r="AD55" s="838"/>
      <c r="AE55" s="839"/>
      <c r="AF55" s="787"/>
      <c r="AG55" s="788"/>
      <c r="AH55" s="788"/>
      <c r="AI55" s="788"/>
      <c r="AJ55" s="789"/>
      <c r="AK55" s="841"/>
      <c r="AL55" s="838"/>
      <c r="AM55" s="838"/>
      <c r="AN55" s="838"/>
      <c r="AO55" s="838"/>
      <c r="AP55" s="838"/>
      <c r="AQ55" s="838"/>
      <c r="AR55" s="838"/>
      <c r="AS55" s="838"/>
      <c r="AT55" s="838"/>
      <c r="AU55" s="838"/>
      <c r="AV55" s="838"/>
      <c r="AW55" s="838"/>
      <c r="AX55" s="838"/>
      <c r="AY55" s="838"/>
      <c r="AZ55" s="840"/>
      <c r="BA55" s="840"/>
      <c r="BB55" s="840"/>
      <c r="BC55" s="840"/>
      <c r="BD55" s="840"/>
      <c r="BE55" s="833"/>
      <c r="BF55" s="833"/>
      <c r="BG55" s="833"/>
      <c r="BH55" s="833"/>
      <c r="BI55" s="834"/>
      <c r="BJ55" s="230"/>
      <c r="BK55" s="230"/>
      <c r="BL55" s="230"/>
      <c r="BM55" s="230"/>
      <c r="BN55" s="230"/>
      <c r="BO55" s="238"/>
      <c r="BP55" s="238"/>
      <c r="BQ55" s="235">
        <v>49</v>
      </c>
      <c r="BR55" s="236"/>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28"/>
    </row>
    <row r="56" spans="1:131" ht="26.25" customHeight="1" x14ac:dyDescent="0.15">
      <c r="A56" s="235">
        <v>29</v>
      </c>
      <c r="B56" s="781"/>
      <c r="C56" s="782"/>
      <c r="D56" s="782"/>
      <c r="E56" s="782"/>
      <c r="F56" s="782"/>
      <c r="G56" s="782"/>
      <c r="H56" s="782"/>
      <c r="I56" s="782"/>
      <c r="J56" s="782"/>
      <c r="K56" s="782"/>
      <c r="L56" s="782"/>
      <c r="M56" s="782"/>
      <c r="N56" s="782"/>
      <c r="O56" s="782"/>
      <c r="P56" s="783"/>
      <c r="Q56" s="837"/>
      <c r="R56" s="838"/>
      <c r="S56" s="838"/>
      <c r="T56" s="838"/>
      <c r="U56" s="838"/>
      <c r="V56" s="838"/>
      <c r="W56" s="838"/>
      <c r="X56" s="838"/>
      <c r="Y56" s="838"/>
      <c r="Z56" s="838"/>
      <c r="AA56" s="838"/>
      <c r="AB56" s="838"/>
      <c r="AC56" s="838"/>
      <c r="AD56" s="838"/>
      <c r="AE56" s="839"/>
      <c r="AF56" s="787"/>
      <c r="AG56" s="788"/>
      <c r="AH56" s="788"/>
      <c r="AI56" s="788"/>
      <c r="AJ56" s="789"/>
      <c r="AK56" s="841"/>
      <c r="AL56" s="838"/>
      <c r="AM56" s="838"/>
      <c r="AN56" s="838"/>
      <c r="AO56" s="838"/>
      <c r="AP56" s="838"/>
      <c r="AQ56" s="838"/>
      <c r="AR56" s="838"/>
      <c r="AS56" s="838"/>
      <c r="AT56" s="838"/>
      <c r="AU56" s="838"/>
      <c r="AV56" s="838"/>
      <c r="AW56" s="838"/>
      <c r="AX56" s="838"/>
      <c r="AY56" s="838"/>
      <c r="AZ56" s="840"/>
      <c r="BA56" s="840"/>
      <c r="BB56" s="840"/>
      <c r="BC56" s="840"/>
      <c r="BD56" s="840"/>
      <c r="BE56" s="833"/>
      <c r="BF56" s="833"/>
      <c r="BG56" s="833"/>
      <c r="BH56" s="833"/>
      <c r="BI56" s="834"/>
      <c r="BJ56" s="230"/>
      <c r="BK56" s="230"/>
      <c r="BL56" s="230"/>
      <c r="BM56" s="230"/>
      <c r="BN56" s="230"/>
      <c r="BO56" s="238"/>
      <c r="BP56" s="238"/>
      <c r="BQ56" s="235">
        <v>50</v>
      </c>
      <c r="BR56" s="236"/>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28"/>
    </row>
    <row r="57" spans="1:131" ht="26.25" customHeight="1" x14ac:dyDescent="0.15">
      <c r="A57" s="235">
        <v>30</v>
      </c>
      <c r="B57" s="781"/>
      <c r="C57" s="782"/>
      <c r="D57" s="782"/>
      <c r="E57" s="782"/>
      <c r="F57" s="782"/>
      <c r="G57" s="782"/>
      <c r="H57" s="782"/>
      <c r="I57" s="782"/>
      <c r="J57" s="782"/>
      <c r="K57" s="782"/>
      <c r="L57" s="782"/>
      <c r="M57" s="782"/>
      <c r="N57" s="782"/>
      <c r="O57" s="782"/>
      <c r="P57" s="783"/>
      <c r="Q57" s="837"/>
      <c r="R57" s="838"/>
      <c r="S57" s="838"/>
      <c r="T57" s="838"/>
      <c r="U57" s="838"/>
      <c r="V57" s="838"/>
      <c r="W57" s="838"/>
      <c r="X57" s="838"/>
      <c r="Y57" s="838"/>
      <c r="Z57" s="838"/>
      <c r="AA57" s="838"/>
      <c r="AB57" s="838"/>
      <c r="AC57" s="838"/>
      <c r="AD57" s="838"/>
      <c r="AE57" s="839"/>
      <c r="AF57" s="787"/>
      <c r="AG57" s="788"/>
      <c r="AH57" s="788"/>
      <c r="AI57" s="788"/>
      <c r="AJ57" s="789"/>
      <c r="AK57" s="841"/>
      <c r="AL57" s="838"/>
      <c r="AM57" s="838"/>
      <c r="AN57" s="838"/>
      <c r="AO57" s="838"/>
      <c r="AP57" s="838"/>
      <c r="AQ57" s="838"/>
      <c r="AR57" s="838"/>
      <c r="AS57" s="838"/>
      <c r="AT57" s="838"/>
      <c r="AU57" s="838"/>
      <c r="AV57" s="838"/>
      <c r="AW57" s="838"/>
      <c r="AX57" s="838"/>
      <c r="AY57" s="838"/>
      <c r="AZ57" s="840"/>
      <c r="BA57" s="840"/>
      <c r="BB57" s="840"/>
      <c r="BC57" s="840"/>
      <c r="BD57" s="840"/>
      <c r="BE57" s="833"/>
      <c r="BF57" s="833"/>
      <c r="BG57" s="833"/>
      <c r="BH57" s="833"/>
      <c r="BI57" s="834"/>
      <c r="BJ57" s="230"/>
      <c r="BK57" s="230"/>
      <c r="BL57" s="230"/>
      <c r="BM57" s="230"/>
      <c r="BN57" s="230"/>
      <c r="BO57" s="238"/>
      <c r="BP57" s="238"/>
      <c r="BQ57" s="235">
        <v>51</v>
      </c>
      <c r="BR57" s="236"/>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28"/>
    </row>
    <row r="58" spans="1:131" ht="26.25" customHeight="1" x14ac:dyDescent="0.15">
      <c r="A58" s="235">
        <v>31</v>
      </c>
      <c r="B58" s="781"/>
      <c r="C58" s="782"/>
      <c r="D58" s="782"/>
      <c r="E58" s="782"/>
      <c r="F58" s="782"/>
      <c r="G58" s="782"/>
      <c r="H58" s="782"/>
      <c r="I58" s="782"/>
      <c r="J58" s="782"/>
      <c r="K58" s="782"/>
      <c r="L58" s="782"/>
      <c r="M58" s="782"/>
      <c r="N58" s="782"/>
      <c r="O58" s="782"/>
      <c r="P58" s="783"/>
      <c r="Q58" s="837"/>
      <c r="R58" s="838"/>
      <c r="S58" s="838"/>
      <c r="T58" s="838"/>
      <c r="U58" s="838"/>
      <c r="V58" s="838"/>
      <c r="W58" s="838"/>
      <c r="X58" s="838"/>
      <c r="Y58" s="838"/>
      <c r="Z58" s="838"/>
      <c r="AA58" s="838"/>
      <c r="AB58" s="838"/>
      <c r="AC58" s="838"/>
      <c r="AD58" s="838"/>
      <c r="AE58" s="839"/>
      <c r="AF58" s="787"/>
      <c r="AG58" s="788"/>
      <c r="AH58" s="788"/>
      <c r="AI58" s="788"/>
      <c r="AJ58" s="789"/>
      <c r="AK58" s="841"/>
      <c r="AL58" s="838"/>
      <c r="AM58" s="838"/>
      <c r="AN58" s="838"/>
      <c r="AO58" s="838"/>
      <c r="AP58" s="838"/>
      <c r="AQ58" s="838"/>
      <c r="AR58" s="838"/>
      <c r="AS58" s="838"/>
      <c r="AT58" s="838"/>
      <c r="AU58" s="838"/>
      <c r="AV58" s="838"/>
      <c r="AW58" s="838"/>
      <c r="AX58" s="838"/>
      <c r="AY58" s="838"/>
      <c r="AZ58" s="840"/>
      <c r="BA58" s="840"/>
      <c r="BB58" s="840"/>
      <c r="BC58" s="840"/>
      <c r="BD58" s="840"/>
      <c r="BE58" s="833"/>
      <c r="BF58" s="833"/>
      <c r="BG58" s="833"/>
      <c r="BH58" s="833"/>
      <c r="BI58" s="834"/>
      <c r="BJ58" s="230"/>
      <c r="BK58" s="230"/>
      <c r="BL58" s="230"/>
      <c r="BM58" s="230"/>
      <c r="BN58" s="230"/>
      <c r="BO58" s="238"/>
      <c r="BP58" s="238"/>
      <c r="BQ58" s="235">
        <v>52</v>
      </c>
      <c r="BR58" s="236"/>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28"/>
    </row>
    <row r="59" spans="1:131" ht="26.25" customHeight="1" x14ac:dyDescent="0.15">
      <c r="A59" s="235">
        <v>32</v>
      </c>
      <c r="B59" s="781"/>
      <c r="C59" s="782"/>
      <c r="D59" s="782"/>
      <c r="E59" s="782"/>
      <c r="F59" s="782"/>
      <c r="G59" s="782"/>
      <c r="H59" s="782"/>
      <c r="I59" s="782"/>
      <c r="J59" s="782"/>
      <c r="K59" s="782"/>
      <c r="L59" s="782"/>
      <c r="M59" s="782"/>
      <c r="N59" s="782"/>
      <c r="O59" s="782"/>
      <c r="P59" s="783"/>
      <c r="Q59" s="837"/>
      <c r="R59" s="838"/>
      <c r="S59" s="838"/>
      <c r="T59" s="838"/>
      <c r="U59" s="838"/>
      <c r="V59" s="838"/>
      <c r="W59" s="838"/>
      <c r="X59" s="838"/>
      <c r="Y59" s="838"/>
      <c r="Z59" s="838"/>
      <c r="AA59" s="838"/>
      <c r="AB59" s="838"/>
      <c r="AC59" s="838"/>
      <c r="AD59" s="838"/>
      <c r="AE59" s="839"/>
      <c r="AF59" s="787"/>
      <c r="AG59" s="788"/>
      <c r="AH59" s="788"/>
      <c r="AI59" s="788"/>
      <c r="AJ59" s="789"/>
      <c r="AK59" s="841"/>
      <c r="AL59" s="838"/>
      <c r="AM59" s="838"/>
      <c r="AN59" s="838"/>
      <c r="AO59" s="838"/>
      <c r="AP59" s="838"/>
      <c r="AQ59" s="838"/>
      <c r="AR59" s="838"/>
      <c r="AS59" s="838"/>
      <c r="AT59" s="838"/>
      <c r="AU59" s="838"/>
      <c r="AV59" s="838"/>
      <c r="AW59" s="838"/>
      <c r="AX59" s="838"/>
      <c r="AY59" s="838"/>
      <c r="AZ59" s="840"/>
      <c r="BA59" s="840"/>
      <c r="BB59" s="840"/>
      <c r="BC59" s="840"/>
      <c r="BD59" s="840"/>
      <c r="BE59" s="833"/>
      <c r="BF59" s="833"/>
      <c r="BG59" s="833"/>
      <c r="BH59" s="833"/>
      <c r="BI59" s="834"/>
      <c r="BJ59" s="230"/>
      <c r="BK59" s="230"/>
      <c r="BL59" s="230"/>
      <c r="BM59" s="230"/>
      <c r="BN59" s="230"/>
      <c r="BO59" s="238"/>
      <c r="BP59" s="238"/>
      <c r="BQ59" s="235">
        <v>53</v>
      </c>
      <c r="BR59" s="236"/>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28"/>
    </row>
    <row r="60" spans="1:131" ht="26.25" customHeight="1" x14ac:dyDescent="0.15">
      <c r="A60" s="235">
        <v>33</v>
      </c>
      <c r="B60" s="781"/>
      <c r="C60" s="782"/>
      <c r="D60" s="782"/>
      <c r="E60" s="782"/>
      <c r="F60" s="782"/>
      <c r="G60" s="782"/>
      <c r="H60" s="782"/>
      <c r="I60" s="782"/>
      <c r="J60" s="782"/>
      <c r="K60" s="782"/>
      <c r="L60" s="782"/>
      <c r="M60" s="782"/>
      <c r="N60" s="782"/>
      <c r="O60" s="782"/>
      <c r="P60" s="783"/>
      <c r="Q60" s="837"/>
      <c r="R60" s="838"/>
      <c r="S60" s="838"/>
      <c r="T60" s="838"/>
      <c r="U60" s="838"/>
      <c r="V60" s="838"/>
      <c r="W60" s="838"/>
      <c r="X60" s="838"/>
      <c r="Y60" s="838"/>
      <c r="Z60" s="838"/>
      <c r="AA60" s="838"/>
      <c r="AB60" s="838"/>
      <c r="AC60" s="838"/>
      <c r="AD60" s="838"/>
      <c r="AE60" s="839"/>
      <c r="AF60" s="787"/>
      <c r="AG60" s="788"/>
      <c r="AH60" s="788"/>
      <c r="AI60" s="788"/>
      <c r="AJ60" s="789"/>
      <c r="AK60" s="841"/>
      <c r="AL60" s="838"/>
      <c r="AM60" s="838"/>
      <c r="AN60" s="838"/>
      <c r="AO60" s="838"/>
      <c r="AP60" s="838"/>
      <c r="AQ60" s="838"/>
      <c r="AR60" s="838"/>
      <c r="AS60" s="838"/>
      <c r="AT60" s="838"/>
      <c r="AU60" s="838"/>
      <c r="AV60" s="838"/>
      <c r="AW60" s="838"/>
      <c r="AX60" s="838"/>
      <c r="AY60" s="838"/>
      <c r="AZ60" s="840"/>
      <c r="BA60" s="840"/>
      <c r="BB60" s="840"/>
      <c r="BC60" s="840"/>
      <c r="BD60" s="840"/>
      <c r="BE60" s="833"/>
      <c r="BF60" s="833"/>
      <c r="BG60" s="833"/>
      <c r="BH60" s="833"/>
      <c r="BI60" s="834"/>
      <c r="BJ60" s="230"/>
      <c r="BK60" s="230"/>
      <c r="BL60" s="230"/>
      <c r="BM60" s="230"/>
      <c r="BN60" s="230"/>
      <c r="BO60" s="238"/>
      <c r="BP60" s="238"/>
      <c r="BQ60" s="235">
        <v>54</v>
      </c>
      <c r="BR60" s="236"/>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28"/>
    </row>
    <row r="61" spans="1:131" ht="26.25" customHeight="1" thickBot="1" x14ac:dyDescent="0.2">
      <c r="A61" s="235">
        <v>34</v>
      </c>
      <c r="B61" s="781"/>
      <c r="C61" s="782"/>
      <c r="D61" s="782"/>
      <c r="E61" s="782"/>
      <c r="F61" s="782"/>
      <c r="G61" s="782"/>
      <c r="H61" s="782"/>
      <c r="I61" s="782"/>
      <c r="J61" s="782"/>
      <c r="K61" s="782"/>
      <c r="L61" s="782"/>
      <c r="M61" s="782"/>
      <c r="N61" s="782"/>
      <c r="O61" s="782"/>
      <c r="P61" s="783"/>
      <c r="Q61" s="837"/>
      <c r="R61" s="838"/>
      <c r="S61" s="838"/>
      <c r="T61" s="838"/>
      <c r="U61" s="838"/>
      <c r="V61" s="838"/>
      <c r="W61" s="838"/>
      <c r="X61" s="838"/>
      <c r="Y61" s="838"/>
      <c r="Z61" s="838"/>
      <c r="AA61" s="838"/>
      <c r="AB61" s="838"/>
      <c r="AC61" s="838"/>
      <c r="AD61" s="838"/>
      <c r="AE61" s="839"/>
      <c r="AF61" s="787"/>
      <c r="AG61" s="788"/>
      <c r="AH61" s="788"/>
      <c r="AI61" s="788"/>
      <c r="AJ61" s="789"/>
      <c r="AK61" s="841"/>
      <c r="AL61" s="838"/>
      <c r="AM61" s="838"/>
      <c r="AN61" s="838"/>
      <c r="AO61" s="838"/>
      <c r="AP61" s="838"/>
      <c r="AQ61" s="838"/>
      <c r="AR61" s="838"/>
      <c r="AS61" s="838"/>
      <c r="AT61" s="838"/>
      <c r="AU61" s="838"/>
      <c r="AV61" s="838"/>
      <c r="AW61" s="838"/>
      <c r="AX61" s="838"/>
      <c r="AY61" s="838"/>
      <c r="AZ61" s="840"/>
      <c r="BA61" s="840"/>
      <c r="BB61" s="840"/>
      <c r="BC61" s="840"/>
      <c r="BD61" s="840"/>
      <c r="BE61" s="833"/>
      <c r="BF61" s="833"/>
      <c r="BG61" s="833"/>
      <c r="BH61" s="833"/>
      <c r="BI61" s="834"/>
      <c r="BJ61" s="230"/>
      <c r="BK61" s="230"/>
      <c r="BL61" s="230"/>
      <c r="BM61" s="230"/>
      <c r="BN61" s="230"/>
      <c r="BO61" s="238"/>
      <c r="BP61" s="238"/>
      <c r="BQ61" s="235">
        <v>55</v>
      </c>
      <c r="BR61" s="236"/>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28"/>
    </row>
    <row r="62" spans="1:131" ht="26.25" customHeight="1" x14ac:dyDescent="0.15">
      <c r="A62" s="235">
        <v>35</v>
      </c>
      <c r="B62" s="781"/>
      <c r="C62" s="782"/>
      <c r="D62" s="782"/>
      <c r="E62" s="782"/>
      <c r="F62" s="782"/>
      <c r="G62" s="782"/>
      <c r="H62" s="782"/>
      <c r="I62" s="782"/>
      <c r="J62" s="782"/>
      <c r="K62" s="782"/>
      <c r="L62" s="782"/>
      <c r="M62" s="782"/>
      <c r="N62" s="782"/>
      <c r="O62" s="782"/>
      <c r="P62" s="783"/>
      <c r="Q62" s="837"/>
      <c r="R62" s="838"/>
      <c r="S62" s="838"/>
      <c r="T62" s="838"/>
      <c r="U62" s="838"/>
      <c r="V62" s="838"/>
      <c r="W62" s="838"/>
      <c r="X62" s="838"/>
      <c r="Y62" s="838"/>
      <c r="Z62" s="838"/>
      <c r="AA62" s="838"/>
      <c r="AB62" s="838"/>
      <c r="AC62" s="838"/>
      <c r="AD62" s="838"/>
      <c r="AE62" s="839"/>
      <c r="AF62" s="787"/>
      <c r="AG62" s="788"/>
      <c r="AH62" s="788"/>
      <c r="AI62" s="788"/>
      <c r="AJ62" s="789"/>
      <c r="AK62" s="841"/>
      <c r="AL62" s="838"/>
      <c r="AM62" s="838"/>
      <c r="AN62" s="838"/>
      <c r="AO62" s="838"/>
      <c r="AP62" s="838"/>
      <c r="AQ62" s="838"/>
      <c r="AR62" s="838"/>
      <c r="AS62" s="838"/>
      <c r="AT62" s="838"/>
      <c r="AU62" s="838"/>
      <c r="AV62" s="838"/>
      <c r="AW62" s="838"/>
      <c r="AX62" s="838"/>
      <c r="AY62" s="838"/>
      <c r="AZ62" s="840"/>
      <c r="BA62" s="840"/>
      <c r="BB62" s="840"/>
      <c r="BC62" s="840"/>
      <c r="BD62" s="840"/>
      <c r="BE62" s="833"/>
      <c r="BF62" s="833"/>
      <c r="BG62" s="833"/>
      <c r="BH62" s="833"/>
      <c r="BI62" s="834"/>
      <c r="BJ62" s="849" t="s">
        <v>396</v>
      </c>
      <c r="BK62" s="807"/>
      <c r="BL62" s="807"/>
      <c r="BM62" s="807"/>
      <c r="BN62" s="808"/>
      <c r="BO62" s="238"/>
      <c r="BP62" s="238"/>
      <c r="BQ62" s="235">
        <v>56</v>
      </c>
      <c r="BR62" s="236"/>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28"/>
    </row>
    <row r="63" spans="1:131" ht="26.25" customHeight="1" thickBot="1" x14ac:dyDescent="0.2">
      <c r="A63" s="237" t="s">
        <v>377</v>
      </c>
      <c r="B63" s="790" t="s">
        <v>397</v>
      </c>
      <c r="C63" s="791"/>
      <c r="D63" s="791"/>
      <c r="E63" s="791"/>
      <c r="F63" s="791"/>
      <c r="G63" s="791"/>
      <c r="H63" s="791"/>
      <c r="I63" s="791"/>
      <c r="J63" s="791"/>
      <c r="K63" s="791"/>
      <c r="L63" s="791"/>
      <c r="M63" s="791"/>
      <c r="N63" s="791"/>
      <c r="O63" s="791"/>
      <c r="P63" s="792"/>
      <c r="Q63" s="842"/>
      <c r="R63" s="843"/>
      <c r="S63" s="843"/>
      <c r="T63" s="843"/>
      <c r="U63" s="843"/>
      <c r="V63" s="843"/>
      <c r="W63" s="843"/>
      <c r="X63" s="843"/>
      <c r="Y63" s="843"/>
      <c r="Z63" s="843"/>
      <c r="AA63" s="843"/>
      <c r="AB63" s="843"/>
      <c r="AC63" s="843"/>
      <c r="AD63" s="843"/>
      <c r="AE63" s="844"/>
      <c r="AF63" s="845">
        <v>2402</v>
      </c>
      <c r="AG63" s="846"/>
      <c r="AH63" s="846"/>
      <c r="AI63" s="846"/>
      <c r="AJ63" s="847"/>
      <c r="AK63" s="848"/>
      <c r="AL63" s="843"/>
      <c r="AM63" s="843"/>
      <c r="AN63" s="843"/>
      <c r="AO63" s="843"/>
      <c r="AP63" s="846">
        <v>21303</v>
      </c>
      <c r="AQ63" s="846"/>
      <c r="AR63" s="846"/>
      <c r="AS63" s="846"/>
      <c r="AT63" s="846"/>
      <c r="AU63" s="846">
        <v>6933</v>
      </c>
      <c r="AV63" s="846"/>
      <c r="AW63" s="846"/>
      <c r="AX63" s="846"/>
      <c r="AY63" s="846"/>
      <c r="AZ63" s="850"/>
      <c r="BA63" s="850"/>
      <c r="BB63" s="850"/>
      <c r="BC63" s="850"/>
      <c r="BD63" s="850"/>
      <c r="BE63" s="851"/>
      <c r="BF63" s="851"/>
      <c r="BG63" s="851"/>
      <c r="BH63" s="851"/>
      <c r="BI63" s="852"/>
      <c r="BJ63" s="853" t="s">
        <v>122</v>
      </c>
      <c r="BK63" s="854"/>
      <c r="BL63" s="854"/>
      <c r="BM63" s="854"/>
      <c r="BN63" s="855"/>
      <c r="BO63" s="238"/>
      <c r="BP63" s="238"/>
      <c r="BQ63" s="235">
        <v>57</v>
      </c>
      <c r="BR63" s="236"/>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28"/>
    </row>
    <row r="64" spans="1:131" ht="26.25" customHeight="1" x14ac:dyDescent="0.15">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28"/>
    </row>
    <row r="65" spans="1:131" ht="26.25" customHeight="1" thickBot="1" x14ac:dyDescent="0.2">
      <c r="A65" s="230" t="s">
        <v>398</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8"/>
      <c r="BF65" s="238"/>
      <c r="BG65" s="238"/>
      <c r="BH65" s="238"/>
      <c r="BI65" s="238"/>
      <c r="BJ65" s="238"/>
      <c r="BK65" s="238"/>
      <c r="BL65" s="238"/>
      <c r="BM65" s="238"/>
      <c r="BN65" s="238"/>
      <c r="BO65" s="238"/>
      <c r="BP65" s="238"/>
      <c r="BQ65" s="235">
        <v>59</v>
      </c>
      <c r="BR65" s="236"/>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28"/>
    </row>
    <row r="66" spans="1:131" ht="26.25" customHeight="1" x14ac:dyDescent="0.15">
      <c r="A66" s="725" t="s">
        <v>399</v>
      </c>
      <c r="B66" s="726"/>
      <c r="C66" s="726"/>
      <c r="D66" s="726"/>
      <c r="E66" s="726"/>
      <c r="F66" s="726"/>
      <c r="G66" s="726"/>
      <c r="H66" s="726"/>
      <c r="I66" s="726"/>
      <c r="J66" s="726"/>
      <c r="K66" s="726"/>
      <c r="L66" s="726"/>
      <c r="M66" s="726"/>
      <c r="N66" s="726"/>
      <c r="O66" s="726"/>
      <c r="P66" s="727"/>
      <c r="Q66" s="731" t="s">
        <v>381</v>
      </c>
      <c r="R66" s="732"/>
      <c r="S66" s="732"/>
      <c r="T66" s="732"/>
      <c r="U66" s="733"/>
      <c r="V66" s="731" t="s">
        <v>382</v>
      </c>
      <c r="W66" s="732"/>
      <c r="X66" s="732"/>
      <c r="Y66" s="732"/>
      <c r="Z66" s="733"/>
      <c r="AA66" s="731" t="s">
        <v>383</v>
      </c>
      <c r="AB66" s="732"/>
      <c r="AC66" s="732"/>
      <c r="AD66" s="732"/>
      <c r="AE66" s="733"/>
      <c r="AF66" s="856" t="s">
        <v>384</v>
      </c>
      <c r="AG66" s="816"/>
      <c r="AH66" s="816"/>
      <c r="AI66" s="816"/>
      <c r="AJ66" s="857"/>
      <c r="AK66" s="731" t="s">
        <v>385</v>
      </c>
      <c r="AL66" s="726"/>
      <c r="AM66" s="726"/>
      <c r="AN66" s="726"/>
      <c r="AO66" s="727"/>
      <c r="AP66" s="731" t="s">
        <v>386</v>
      </c>
      <c r="AQ66" s="732"/>
      <c r="AR66" s="732"/>
      <c r="AS66" s="732"/>
      <c r="AT66" s="733"/>
      <c r="AU66" s="731" t="s">
        <v>400</v>
      </c>
      <c r="AV66" s="732"/>
      <c r="AW66" s="732"/>
      <c r="AX66" s="732"/>
      <c r="AY66" s="733"/>
      <c r="AZ66" s="731" t="s">
        <v>364</v>
      </c>
      <c r="BA66" s="732"/>
      <c r="BB66" s="732"/>
      <c r="BC66" s="732"/>
      <c r="BD66" s="738"/>
      <c r="BE66" s="238"/>
      <c r="BF66" s="238"/>
      <c r="BG66" s="238"/>
      <c r="BH66" s="238"/>
      <c r="BI66" s="238"/>
      <c r="BJ66" s="238"/>
      <c r="BK66" s="238"/>
      <c r="BL66" s="238"/>
      <c r="BM66" s="238"/>
      <c r="BN66" s="238"/>
      <c r="BO66" s="238"/>
      <c r="BP66" s="238"/>
      <c r="BQ66" s="235">
        <v>60</v>
      </c>
      <c r="BR66" s="240"/>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28"/>
    </row>
    <row r="67" spans="1:131" ht="26.25" customHeight="1" thickBot="1" x14ac:dyDescent="0.2">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8"/>
      <c r="AG67" s="819"/>
      <c r="AH67" s="819"/>
      <c r="AI67" s="819"/>
      <c r="AJ67" s="859"/>
      <c r="AK67" s="860"/>
      <c r="AL67" s="729"/>
      <c r="AM67" s="729"/>
      <c r="AN67" s="729"/>
      <c r="AO67" s="730"/>
      <c r="AP67" s="734"/>
      <c r="AQ67" s="735"/>
      <c r="AR67" s="735"/>
      <c r="AS67" s="735"/>
      <c r="AT67" s="736"/>
      <c r="AU67" s="734"/>
      <c r="AV67" s="735"/>
      <c r="AW67" s="735"/>
      <c r="AX67" s="735"/>
      <c r="AY67" s="736"/>
      <c r="AZ67" s="734"/>
      <c r="BA67" s="735"/>
      <c r="BB67" s="735"/>
      <c r="BC67" s="735"/>
      <c r="BD67" s="740"/>
      <c r="BE67" s="238"/>
      <c r="BF67" s="238"/>
      <c r="BG67" s="238"/>
      <c r="BH67" s="238"/>
      <c r="BI67" s="238"/>
      <c r="BJ67" s="238"/>
      <c r="BK67" s="238"/>
      <c r="BL67" s="238"/>
      <c r="BM67" s="238"/>
      <c r="BN67" s="238"/>
      <c r="BO67" s="238"/>
      <c r="BP67" s="238"/>
      <c r="BQ67" s="235">
        <v>61</v>
      </c>
      <c r="BR67" s="240"/>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28"/>
    </row>
    <row r="68" spans="1:131" ht="26.25" customHeight="1" thickTop="1" x14ac:dyDescent="0.15">
      <c r="A68" s="234">
        <v>1</v>
      </c>
      <c r="B68" s="871" t="s">
        <v>549</v>
      </c>
      <c r="C68" s="872"/>
      <c r="D68" s="872"/>
      <c r="E68" s="872"/>
      <c r="F68" s="872"/>
      <c r="G68" s="872"/>
      <c r="H68" s="872"/>
      <c r="I68" s="872"/>
      <c r="J68" s="872"/>
      <c r="K68" s="872"/>
      <c r="L68" s="872"/>
      <c r="M68" s="872"/>
      <c r="N68" s="872"/>
      <c r="O68" s="872"/>
      <c r="P68" s="873"/>
      <c r="Q68" s="874">
        <v>368</v>
      </c>
      <c r="R68" s="868"/>
      <c r="S68" s="868"/>
      <c r="T68" s="868"/>
      <c r="U68" s="868"/>
      <c r="V68" s="868">
        <v>337</v>
      </c>
      <c r="W68" s="868"/>
      <c r="X68" s="868"/>
      <c r="Y68" s="868"/>
      <c r="Z68" s="868"/>
      <c r="AA68" s="868">
        <v>31</v>
      </c>
      <c r="AB68" s="868"/>
      <c r="AC68" s="868"/>
      <c r="AD68" s="868"/>
      <c r="AE68" s="868"/>
      <c r="AF68" s="868">
        <v>31</v>
      </c>
      <c r="AG68" s="868"/>
      <c r="AH68" s="868"/>
      <c r="AI68" s="868"/>
      <c r="AJ68" s="868"/>
      <c r="AK68" s="868">
        <v>32</v>
      </c>
      <c r="AL68" s="868"/>
      <c r="AM68" s="868"/>
      <c r="AN68" s="868"/>
      <c r="AO68" s="868"/>
      <c r="AP68" s="868" t="s">
        <v>548</v>
      </c>
      <c r="AQ68" s="868"/>
      <c r="AR68" s="868"/>
      <c r="AS68" s="868"/>
      <c r="AT68" s="868"/>
      <c r="AU68" s="868" t="s">
        <v>548</v>
      </c>
      <c r="AV68" s="868"/>
      <c r="AW68" s="868"/>
      <c r="AX68" s="868"/>
      <c r="AY68" s="868"/>
      <c r="AZ68" s="869"/>
      <c r="BA68" s="869"/>
      <c r="BB68" s="869"/>
      <c r="BC68" s="869"/>
      <c r="BD68" s="870"/>
      <c r="BE68" s="238"/>
      <c r="BF68" s="238"/>
      <c r="BG68" s="238"/>
      <c r="BH68" s="238"/>
      <c r="BI68" s="238"/>
      <c r="BJ68" s="238"/>
      <c r="BK68" s="238"/>
      <c r="BL68" s="238"/>
      <c r="BM68" s="238"/>
      <c r="BN68" s="238"/>
      <c r="BO68" s="238"/>
      <c r="BP68" s="238"/>
      <c r="BQ68" s="235">
        <v>62</v>
      </c>
      <c r="BR68" s="240"/>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28"/>
    </row>
    <row r="69" spans="1:131" ht="26.25" customHeight="1" x14ac:dyDescent="0.15">
      <c r="A69" s="235">
        <v>2</v>
      </c>
      <c r="B69" s="875" t="s">
        <v>550</v>
      </c>
      <c r="C69" s="876"/>
      <c r="D69" s="876"/>
      <c r="E69" s="876"/>
      <c r="F69" s="876"/>
      <c r="G69" s="876"/>
      <c r="H69" s="876"/>
      <c r="I69" s="876"/>
      <c r="J69" s="876"/>
      <c r="K69" s="876"/>
      <c r="L69" s="876"/>
      <c r="M69" s="876"/>
      <c r="N69" s="876"/>
      <c r="O69" s="876"/>
      <c r="P69" s="877"/>
      <c r="Q69" s="878">
        <v>150</v>
      </c>
      <c r="R69" s="835"/>
      <c r="S69" s="835"/>
      <c r="T69" s="835"/>
      <c r="U69" s="835"/>
      <c r="V69" s="835">
        <v>143</v>
      </c>
      <c r="W69" s="835"/>
      <c r="X69" s="835"/>
      <c r="Y69" s="835"/>
      <c r="Z69" s="835"/>
      <c r="AA69" s="835">
        <v>7</v>
      </c>
      <c r="AB69" s="835"/>
      <c r="AC69" s="835"/>
      <c r="AD69" s="835"/>
      <c r="AE69" s="835"/>
      <c r="AF69" s="835">
        <v>7</v>
      </c>
      <c r="AG69" s="835"/>
      <c r="AH69" s="835"/>
      <c r="AI69" s="835"/>
      <c r="AJ69" s="835"/>
      <c r="AK69" s="835" t="s">
        <v>548</v>
      </c>
      <c r="AL69" s="835"/>
      <c r="AM69" s="835"/>
      <c r="AN69" s="835"/>
      <c r="AO69" s="835"/>
      <c r="AP69" s="835" t="s">
        <v>548</v>
      </c>
      <c r="AQ69" s="835"/>
      <c r="AR69" s="835"/>
      <c r="AS69" s="835"/>
      <c r="AT69" s="835"/>
      <c r="AU69" s="835" t="s">
        <v>548</v>
      </c>
      <c r="AV69" s="835"/>
      <c r="AW69" s="835"/>
      <c r="AX69" s="835"/>
      <c r="AY69" s="835"/>
      <c r="AZ69" s="833"/>
      <c r="BA69" s="833"/>
      <c r="BB69" s="833"/>
      <c r="BC69" s="833"/>
      <c r="BD69" s="834"/>
      <c r="BE69" s="238"/>
      <c r="BF69" s="238"/>
      <c r="BG69" s="238"/>
      <c r="BH69" s="238"/>
      <c r="BI69" s="238"/>
      <c r="BJ69" s="238"/>
      <c r="BK69" s="238"/>
      <c r="BL69" s="238"/>
      <c r="BM69" s="238"/>
      <c r="BN69" s="238"/>
      <c r="BO69" s="238"/>
      <c r="BP69" s="238"/>
      <c r="BQ69" s="235">
        <v>63</v>
      </c>
      <c r="BR69" s="240"/>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28"/>
    </row>
    <row r="70" spans="1:131" ht="26.25" customHeight="1" x14ac:dyDescent="0.15">
      <c r="A70" s="235">
        <v>3</v>
      </c>
      <c r="B70" s="875" t="s">
        <v>551</v>
      </c>
      <c r="C70" s="876"/>
      <c r="D70" s="876"/>
      <c r="E70" s="876"/>
      <c r="F70" s="876"/>
      <c r="G70" s="876"/>
      <c r="H70" s="876"/>
      <c r="I70" s="876"/>
      <c r="J70" s="876"/>
      <c r="K70" s="876"/>
      <c r="L70" s="876"/>
      <c r="M70" s="876"/>
      <c r="N70" s="876"/>
      <c r="O70" s="876"/>
      <c r="P70" s="877"/>
      <c r="Q70" s="878">
        <v>308</v>
      </c>
      <c r="R70" s="835"/>
      <c r="S70" s="835"/>
      <c r="T70" s="835"/>
      <c r="U70" s="835"/>
      <c r="V70" s="835">
        <v>297</v>
      </c>
      <c r="W70" s="835"/>
      <c r="X70" s="835"/>
      <c r="Y70" s="835"/>
      <c r="Z70" s="835"/>
      <c r="AA70" s="835">
        <v>11</v>
      </c>
      <c r="AB70" s="835"/>
      <c r="AC70" s="835"/>
      <c r="AD70" s="835"/>
      <c r="AE70" s="835"/>
      <c r="AF70" s="835">
        <v>11</v>
      </c>
      <c r="AG70" s="835"/>
      <c r="AH70" s="835"/>
      <c r="AI70" s="835"/>
      <c r="AJ70" s="835"/>
      <c r="AK70" s="835">
        <v>27</v>
      </c>
      <c r="AL70" s="835"/>
      <c r="AM70" s="835"/>
      <c r="AN70" s="835"/>
      <c r="AO70" s="835"/>
      <c r="AP70" s="835" t="s">
        <v>548</v>
      </c>
      <c r="AQ70" s="835"/>
      <c r="AR70" s="835"/>
      <c r="AS70" s="835"/>
      <c r="AT70" s="835"/>
      <c r="AU70" s="835" t="s">
        <v>548</v>
      </c>
      <c r="AV70" s="835"/>
      <c r="AW70" s="835"/>
      <c r="AX70" s="835"/>
      <c r="AY70" s="835"/>
      <c r="AZ70" s="833"/>
      <c r="BA70" s="833"/>
      <c r="BB70" s="833"/>
      <c r="BC70" s="833"/>
      <c r="BD70" s="834"/>
      <c r="BE70" s="238"/>
      <c r="BF70" s="238"/>
      <c r="BG70" s="238"/>
      <c r="BH70" s="238"/>
      <c r="BI70" s="238"/>
      <c r="BJ70" s="238"/>
      <c r="BK70" s="238"/>
      <c r="BL70" s="238"/>
      <c r="BM70" s="238"/>
      <c r="BN70" s="238"/>
      <c r="BO70" s="238"/>
      <c r="BP70" s="238"/>
      <c r="BQ70" s="235">
        <v>64</v>
      </c>
      <c r="BR70" s="240"/>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28"/>
    </row>
    <row r="71" spans="1:131" ht="26.25" customHeight="1" x14ac:dyDescent="0.15">
      <c r="A71" s="235">
        <v>4</v>
      </c>
      <c r="B71" s="875" t="s">
        <v>552</v>
      </c>
      <c r="C71" s="876"/>
      <c r="D71" s="876"/>
      <c r="E71" s="876"/>
      <c r="F71" s="876"/>
      <c r="G71" s="876"/>
      <c r="H71" s="876"/>
      <c r="I71" s="876"/>
      <c r="J71" s="876"/>
      <c r="K71" s="876"/>
      <c r="L71" s="876"/>
      <c r="M71" s="876"/>
      <c r="N71" s="876"/>
      <c r="O71" s="876"/>
      <c r="P71" s="877"/>
      <c r="Q71" s="878">
        <v>3007</v>
      </c>
      <c r="R71" s="835"/>
      <c r="S71" s="835"/>
      <c r="T71" s="835"/>
      <c r="U71" s="835"/>
      <c r="V71" s="835">
        <v>2946</v>
      </c>
      <c r="W71" s="835"/>
      <c r="X71" s="835"/>
      <c r="Y71" s="835"/>
      <c r="Z71" s="835"/>
      <c r="AA71" s="835">
        <v>61</v>
      </c>
      <c r="AB71" s="835"/>
      <c r="AC71" s="835"/>
      <c r="AD71" s="835"/>
      <c r="AE71" s="835"/>
      <c r="AF71" s="835">
        <v>61</v>
      </c>
      <c r="AG71" s="835"/>
      <c r="AH71" s="835"/>
      <c r="AI71" s="835"/>
      <c r="AJ71" s="835"/>
      <c r="AK71" s="835" t="s">
        <v>548</v>
      </c>
      <c r="AL71" s="835"/>
      <c r="AM71" s="835"/>
      <c r="AN71" s="835"/>
      <c r="AO71" s="835"/>
      <c r="AP71" s="835">
        <v>1489</v>
      </c>
      <c r="AQ71" s="835"/>
      <c r="AR71" s="835"/>
      <c r="AS71" s="835"/>
      <c r="AT71" s="835"/>
      <c r="AU71" s="835">
        <v>750</v>
      </c>
      <c r="AV71" s="835"/>
      <c r="AW71" s="835"/>
      <c r="AX71" s="835"/>
      <c r="AY71" s="835"/>
      <c r="AZ71" s="833"/>
      <c r="BA71" s="833"/>
      <c r="BB71" s="833"/>
      <c r="BC71" s="833"/>
      <c r="BD71" s="834"/>
      <c r="BE71" s="238"/>
      <c r="BF71" s="238"/>
      <c r="BG71" s="238"/>
      <c r="BH71" s="238"/>
      <c r="BI71" s="238"/>
      <c r="BJ71" s="238"/>
      <c r="BK71" s="238"/>
      <c r="BL71" s="238"/>
      <c r="BM71" s="238"/>
      <c r="BN71" s="238"/>
      <c r="BO71" s="238"/>
      <c r="BP71" s="238"/>
      <c r="BQ71" s="235">
        <v>65</v>
      </c>
      <c r="BR71" s="240"/>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28"/>
    </row>
    <row r="72" spans="1:131" ht="26.25" customHeight="1" x14ac:dyDescent="0.15">
      <c r="A72" s="235">
        <v>5</v>
      </c>
      <c r="B72" s="875" t="s">
        <v>553</v>
      </c>
      <c r="C72" s="876"/>
      <c r="D72" s="876"/>
      <c r="E72" s="876"/>
      <c r="F72" s="876"/>
      <c r="G72" s="876"/>
      <c r="H72" s="876"/>
      <c r="I72" s="876"/>
      <c r="J72" s="876"/>
      <c r="K72" s="876"/>
      <c r="L72" s="876"/>
      <c r="M72" s="876"/>
      <c r="N72" s="876"/>
      <c r="O72" s="876"/>
      <c r="P72" s="877"/>
      <c r="Q72" s="878">
        <v>68</v>
      </c>
      <c r="R72" s="835"/>
      <c r="S72" s="835"/>
      <c r="T72" s="835"/>
      <c r="U72" s="835"/>
      <c r="V72" s="835">
        <v>47</v>
      </c>
      <c r="W72" s="835"/>
      <c r="X72" s="835"/>
      <c r="Y72" s="835"/>
      <c r="Z72" s="835"/>
      <c r="AA72" s="835">
        <v>22</v>
      </c>
      <c r="AB72" s="835"/>
      <c r="AC72" s="835"/>
      <c r="AD72" s="835"/>
      <c r="AE72" s="835"/>
      <c r="AF72" s="835">
        <v>22</v>
      </c>
      <c r="AG72" s="835"/>
      <c r="AH72" s="835"/>
      <c r="AI72" s="835"/>
      <c r="AJ72" s="835"/>
      <c r="AK72" s="835" t="s">
        <v>548</v>
      </c>
      <c r="AL72" s="835"/>
      <c r="AM72" s="835"/>
      <c r="AN72" s="835"/>
      <c r="AO72" s="835"/>
      <c r="AP72" s="835" t="s">
        <v>548</v>
      </c>
      <c r="AQ72" s="835"/>
      <c r="AR72" s="835"/>
      <c r="AS72" s="835"/>
      <c r="AT72" s="835"/>
      <c r="AU72" s="835" t="s">
        <v>548</v>
      </c>
      <c r="AV72" s="835"/>
      <c r="AW72" s="835"/>
      <c r="AX72" s="835"/>
      <c r="AY72" s="835"/>
      <c r="AZ72" s="833"/>
      <c r="BA72" s="833"/>
      <c r="BB72" s="833"/>
      <c r="BC72" s="833"/>
      <c r="BD72" s="834"/>
      <c r="BE72" s="238"/>
      <c r="BF72" s="238"/>
      <c r="BG72" s="238"/>
      <c r="BH72" s="238"/>
      <c r="BI72" s="238"/>
      <c r="BJ72" s="238"/>
      <c r="BK72" s="238"/>
      <c r="BL72" s="238"/>
      <c r="BM72" s="238"/>
      <c r="BN72" s="238"/>
      <c r="BO72" s="238"/>
      <c r="BP72" s="238"/>
      <c r="BQ72" s="235">
        <v>66</v>
      </c>
      <c r="BR72" s="240"/>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28"/>
    </row>
    <row r="73" spans="1:131" ht="26.25" customHeight="1" x14ac:dyDescent="0.15">
      <c r="A73" s="235">
        <v>6</v>
      </c>
      <c r="B73" s="875" t="s">
        <v>554</v>
      </c>
      <c r="C73" s="876"/>
      <c r="D73" s="876"/>
      <c r="E73" s="876"/>
      <c r="F73" s="876"/>
      <c r="G73" s="876"/>
      <c r="H73" s="876"/>
      <c r="I73" s="876"/>
      <c r="J73" s="876"/>
      <c r="K73" s="876"/>
      <c r="L73" s="876"/>
      <c r="M73" s="876"/>
      <c r="N73" s="876"/>
      <c r="O73" s="876"/>
      <c r="P73" s="877"/>
      <c r="Q73" s="878">
        <v>84</v>
      </c>
      <c r="R73" s="835"/>
      <c r="S73" s="835"/>
      <c r="T73" s="835"/>
      <c r="U73" s="835"/>
      <c r="V73" s="835">
        <v>75</v>
      </c>
      <c r="W73" s="835"/>
      <c r="X73" s="835"/>
      <c r="Y73" s="835"/>
      <c r="Z73" s="835"/>
      <c r="AA73" s="835">
        <v>9</v>
      </c>
      <c r="AB73" s="835"/>
      <c r="AC73" s="835"/>
      <c r="AD73" s="835"/>
      <c r="AE73" s="835"/>
      <c r="AF73" s="835">
        <v>9</v>
      </c>
      <c r="AG73" s="835"/>
      <c r="AH73" s="835"/>
      <c r="AI73" s="835"/>
      <c r="AJ73" s="835"/>
      <c r="AK73" s="835" t="s">
        <v>548</v>
      </c>
      <c r="AL73" s="835"/>
      <c r="AM73" s="835"/>
      <c r="AN73" s="835"/>
      <c r="AO73" s="835"/>
      <c r="AP73" s="835" t="s">
        <v>561</v>
      </c>
      <c r="AQ73" s="835"/>
      <c r="AR73" s="835"/>
      <c r="AS73" s="835"/>
      <c r="AT73" s="835"/>
      <c r="AU73" s="835" t="s">
        <v>561</v>
      </c>
      <c r="AV73" s="835"/>
      <c r="AW73" s="835"/>
      <c r="AX73" s="835"/>
      <c r="AY73" s="835"/>
      <c r="AZ73" s="833"/>
      <c r="BA73" s="833"/>
      <c r="BB73" s="833"/>
      <c r="BC73" s="833"/>
      <c r="BD73" s="834"/>
      <c r="BE73" s="238"/>
      <c r="BF73" s="238"/>
      <c r="BG73" s="238"/>
      <c r="BH73" s="238"/>
      <c r="BI73" s="238"/>
      <c r="BJ73" s="238"/>
      <c r="BK73" s="238"/>
      <c r="BL73" s="238"/>
      <c r="BM73" s="238"/>
      <c r="BN73" s="238"/>
      <c r="BO73" s="238"/>
      <c r="BP73" s="238"/>
      <c r="BQ73" s="235">
        <v>67</v>
      </c>
      <c r="BR73" s="240"/>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28"/>
    </row>
    <row r="74" spans="1:131" ht="26.25" customHeight="1" x14ac:dyDescent="0.15">
      <c r="A74" s="235">
        <v>7</v>
      </c>
      <c r="B74" s="875" t="s">
        <v>555</v>
      </c>
      <c r="C74" s="876"/>
      <c r="D74" s="876"/>
      <c r="E74" s="876"/>
      <c r="F74" s="876"/>
      <c r="G74" s="876"/>
      <c r="H74" s="876"/>
      <c r="I74" s="876"/>
      <c r="J74" s="876"/>
      <c r="K74" s="876"/>
      <c r="L74" s="876"/>
      <c r="M74" s="876"/>
      <c r="N74" s="876"/>
      <c r="O74" s="876"/>
      <c r="P74" s="877"/>
      <c r="Q74" s="878">
        <v>27</v>
      </c>
      <c r="R74" s="835"/>
      <c r="S74" s="835"/>
      <c r="T74" s="835"/>
      <c r="U74" s="835"/>
      <c r="V74" s="835">
        <v>24</v>
      </c>
      <c r="W74" s="835"/>
      <c r="X74" s="835"/>
      <c r="Y74" s="835"/>
      <c r="Z74" s="835"/>
      <c r="AA74" s="835">
        <v>3</v>
      </c>
      <c r="AB74" s="835"/>
      <c r="AC74" s="835"/>
      <c r="AD74" s="835"/>
      <c r="AE74" s="835"/>
      <c r="AF74" s="835">
        <v>3</v>
      </c>
      <c r="AG74" s="835"/>
      <c r="AH74" s="835"/>
      <c r="AI74" s="835"/>
      <c r="AJ74" s="835"/>
      <c r="AK74" s="835" t="s">
        <v>548</v>
      </c>
      <c r="AL74" s="835"/>
      <c r="AM74" s="835"/>
      <c r="AN74" s="835"/>
      <c r="AO74" s="835"/>
      <c r="AP74" s="835" t="s">
        <v>562</v>
      </c>
      <c r="AQ74" s="835"/>
      <c r="AR74" s="835"/>
      <c r="AS74" s="835"/>
      <c r="AT74" s="835"/>
      <c r="AU74" s="835" t="s">
        <v>562</v>
      </c>
      <c r="AV74" s="835"/>
      <c r="AW74" s="835"/>
      <c r="AX74" s="835"/>
      <c r="AY74" s="835"/>
      <c r="AZ74" s="833"/>
      <c r="BA74" s="833"/>
      <c r="BB74" s="833"/>
      <c r="BC74" s="833"/>
      <c r="BD74" s="834"/>
      <c r="BE74" s="238"/>
      <c r="BF74" s="238"/>
      <c r="BG74" s="238"/>
      <c r="BH74" s="238"/>
      <c r="BI74" s="238"/>
      <c r="BJ74" s="238"/>
      <c r="BK74" s="238"/>
      <c r="BL74" s="238"/>
      <c r="BM74" s="238"/>
      <c r="BN74" s="238"/>
      <c r="BO74" s="238"/>
      <c r="BP74" s="238"/>
      <c r="BQ74" s="235">
        <v>68</v>
      </c>
      <c r="BR74" s="240"/>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28"/>
    </row>
    <row r="75" spans="1:131" ht="26.25" customHeight="1" x14ac:dyDescent="0.15">
      <c r="A75" s="235">
        <v>8</v>
      </c>
      <c r="B75" s="875" t="s">
        <v>556</v>
      </c>
      <c r="C75" s="876"/>
      <c r="D75" s="876"/>
      <c r="E75" s="876"/>
      <c r="F75" s="876"/>
      <c r="G75" s="876"/>
      <c r="H75" s="876"/>
      <c r="I75" s="876"/>
      <c r="J75" s="876"/>
      <c r="K75" s="876"/>
      <c r="L75" s="876"/>
      <c r="M75" s="876"/>
      <c r="N75" s="876"/>
      <c r="O75" s="876"/>
      <c r="P75" s="877"/>
      <c r="Q75" s="879">
        <v>3</v>
      </c>
      <c r="R75" s="831"/>
      <c r="S75" s="831"/>
      <c r="T75" s="831"/>
      <c r="U75" s="832"/>
      <c r="V75" s="830">
        <v>2</v>
      </c>
      <c r="W75" s="831"/>
      <c r="X75" s="831"/>
      <c r="Y75" s="831"/>
      <c r="Z75" s="832"/>
      <c r="AA75" s="830">
        <v>0</v>
      </c>
      <c r="AB75" s="831"/>
      <c r="AC75" s="831"/>
      <c r="AD75" s="831"/>
      <c r="AE75" s="832"/>
      <c r="AF75" s="830">
        <v>0</v>
      </c>
      <c r="AG75" s="831"/>
      <c r="AH75" s="831"/>
      <c r="AI75" s="831"/>
      <c r="AJ75" s="832"/>
      <c r="AK75" s="830">
        <v>1</v>
      </c>
      <c r="AL75" s="831"/>
      <c r="AM75" s="831"/>
      <c r="AN75" s="831"/>
      <c r="AO75" s="832"/>
      <c r="AP75" s="830" t="s">
        <v>548</v>
      </c>
      <c r="AQ75" s="831"/>
      <c r="AR75" s="831"/>
      <c r="AS75" s="831"/>
      <c r="AT75" s="832"/>
      <c r="AU75" s="830" t="s">
        <v>548</v>
      </c>
      <c r="AV75" s="831"/>
      <c r="AW75" s="831"/>
      <c r="AX75" s="831"/>
      <c r="AY75" s="832"/>
      <c r="AZ75" s="833"/>
      <c r="BA75" s="833"/>
      <c r="BB75" s="833"/>
      <c r="BC75" s="833"/>
      <c r="BD75" s="834"/>
      <c r="BE75" s="238"/>
      <c r="BF75" s="238"/>
      <c r="BG75" s="238"/>
      <c r="BH75" s="238"/>
      <c r="BI75" s="238"/>
      <c r="BJ75" s="238"/>
      <c r="BK75" s="238"/>
      <c r="BL75" s="238"/>
      <c r="BM75" s="238"/>
      <c r="BN75" s="238"/>
      <c r="BO75" s="238"/>
      <c r="BP75" s="238"/>
      <c r="BQ75" s="235">
        <v>69</v>
      </c>
      <c r="BR75" s="240"/>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28"/>
    </row>
    <row r="76" spans="1:131" ht="26.25" customHeight="1" x14ac:dyDescent="0.15">
      <c r="A76" s="235">
        <v>9</v>
      </c>
      <c r="B76" s="875" t="s">
        <v>557</v>
      </c>
      <c r="C76" s="876"/>
      <c r="D76" s="876"/>
      <c r="E76" s="876"/>
      <c r="F76" s="876"/>
      <c r="G76" s="876"/>
      <c r="H76" s="876"/>
      <c r="I76" s="876"/>
      <c r="J76" s="876"/>
      <c r="K76" s="876"/>
      <c r="L76" s="876"/>
      <c r="M76" s="876"/>
      <c r="N76" s="876"/>
      <c r="O76" s="876"/>
      <c r="P76" s="877"/>
      <c r="Q76" s="879">
        <v>1</v>
      </c>
      <c r="R76" s="831"/>
      <c r="S76" s="831"/>
      <c r="T76" s="831"/>
      <c r="U76" s="832"/>
      <c r="V76" s="830">
        <v>0</v>
      </c>
      <c r="W76" s="831"/>
      <c r="X76" s="831"/>
      <c r="Y76" s="831"/>
      <c r="Z76" s="832"/>
      <c r="AA76" s="830">
        <v>0</v>
      </c>
      <c r="AB76" s="831"/>
      <c r="AC76" s="831"/>
      <c r="AD76" s="831"/>
      <c r="AE76" s="832"/>
      <c r="AF76" s="830">
        <v>0</v>
      </c>
      <c r="AG76" s="831"/>
      <c r="AH76" s="831"/>
      <c r="AI76" s="831"/>
      <c r="AJ76" s="832"/>
      <c r="AK76" s="830" t="s">
        <v>563</v>
      </c>
      <c r="AL76" s="831"/>
      <c r="AM76" s="831"/>
      <c r="AN76" s="831"/>
      <c r="AO76" s="832"/>
      <c r="AP76" s="830" t="s">
        <v>563</v>
      </c>
      <c r="AQ76" s="831"/>
      <c r="AR76" s="831"/>
      <c r="AS76" s="831"/>
      <c r="AT76" s="832"/>
      <c r="AU76" s="830" t="s">
        <v>563</v>
      </c>
      <c r="AV76" s="831"/>
      <c r="AW76" s="831"/>
      <c r="AX76" s="831"/>
      <c r="AY76" s="832"/>
      <c r="AZ76" s="833"/>
      <c r="BA76" s="833"/>
      <c r="BB76" s="833"/>
      <c r="BC76" s="833"/>
      <c r="BD76" s="834"/>
      <c r="BE76" s="238"/>
      <c r="BF76" s="238"/>
      <c r="BG76" s="238"/>
      <c r="BH76" s="238"/>
      <c r="BI76" s="238"/>
      <c r="BJ76" s="238"/>
      <c r="BK76" s="238"/>
      <c r="BL76" s="238"/>
      <c r="BM76" s="238"/>
      <c r="BN76" s="238"/>
      <c r="BO76" s="238"/>
      <c r="BP76" s="238"/>
      <c r="BQ76" s="235">
        <v>70</v>
      </c>
      <c r="BR76" s="240"/>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28"/>
    </row>
    <row r="77" spans="1:131" ht="26.25" customHeight="1" x14ac:dyDescent="0.15">
      <c r="A77" s="235">
        <v>10</v>
      </c>
      <c r="B77" s="875" t="s">
        <v>558</v>
      </c>
      <c r="C77" s="876"/>
      <c r="D77" s="876"/>
      <c r="E77" s="876"/>
      <c r="F77" s="876"/>
      <c r="G77" s="876"/>
      <c r="H77" s="876"/>
      <c r="I77" s="876"/>
      <c r="J77" s="876"/>
      <c r="K77" s="876"/>
      <c r="L77" s="876"/>
      <c r="M77" s="876"/>
      <c r="N77" s="876"/>
      <c r="O77" s="876"/>
      <c r="P77" s="877"/>
      <c r="Q77" s="879">
        <v>487502</v>
      </c>
      <c r="R77" s="831"/>
      <c r="S77" s="831"/>
      <c r="T77" s="831"/>
      <c r="U77" s="832"/>
      <c r="V77" s="830">
        <v>478943</v>
      </c>
      <c r="W77" s="831"/>
      <c r="X77" s="831"/>
      <c r="Y77" s="831"/>
      <c r="Z77" s="832"/>
      <c r="AA77" s="830">
        <v>8559</v>
      </c>
      <c r="AB77" s="831"/>
      <c r="AC77" s="831"/>
      <c r="AD77" s="831"/>
      <c r="AE77" s="832"/>
      <c r="AF77" s="830">
        <v>8559</v>
      </c>
      <c r="AG77" s="831"/>
      <c r="AH77" s="831"/>
      <c r="AI77" s="831"/>
      <c r="AJ77" s="832"/>
      <c r="AK77" s="830" t="s">
        <v>548</v>
      </c>
      <c r="AL77" s="831"/>
      <c r="AM77" s="831"/>
      <c r="AN77" s="831"/>
      <c r="AO77" s="832"/>
      <c r="AP77" s="830" t="s">
        <v>548</v>
      </c>
      <c r="AQ77" s="831"/>
      <c r="AR77" s="831"/>
      <c r="AS77" s="831"/>
      <c r="AT77" s="832"/>
      <c r="AU77" s="830" t="s">
        <v>548</v>
      </c>
      <c r="AV77" s="831"/>
      <c r="AW77" s="831"/>
      <c r="AX77" s="831"/>
      <c r="AY77" s="832"/>
      <c r="AZ77" s="833"/>
      <c r="BA77" s="833"/>
      <c r="BB77" s="833"/>
      <c r="BC77" s="833"/>
      <c r="BD77" s="834"/>
      <c r="BE77" s="238"/>
      <c r="BF77" s="238"/>
      <c r="BG77" s="238"/>
      <c r="BH77" s="238"/>
      <c r="BI77" s="238"/>
      <c r="BJ77" s="238"/>
      <c r="BK77" s="238"/>
      <c r="BL77" s="238"/>
      <c r="BM77" s="238"/>
      <c r="BN77" s="238"/>
      <c r="BO77" s="238"/>
      <c r="BP77" s="238"/>
      <c r="BQ77" s="235">
        <v>71</v>
      </c>
      <c r="BR77" s="240"/>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28"/>
    </row>
    <row r="78" spans="1:131" ht="26.25" customHeight="1" x14ac:dyDescent="0.15">
      <c r="A78" s="235">
        <v>11</v>
      </c>
      <c r="B78" s="875"/>
      <c r="C78" s="876"/>
      <c r="D78" s="876"/>
      <c r="E78" s="876"/>
      <c r="F78" s="876"/>
      <c r="G78" s="876"/>
      <c r="H78" s="876"/>
      <c r="I78" s="876"/>
      <c r="J78" s="876"/>
      <c r="K78" s="876"/>
      <c r="L78" s="876"/>
      <c r="M78" s="876"/>
      <c r="N78" s="876"/>
      <c r="O78" s="876"/>
      <c r="P78" s="877"/>
      <c r="Q78" s="878"/>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3"/>
      <c r="BA78" s="833"/>
      <c r="BB78" s="833"/>
      <c r="BC78" s="833"/>
      <c r="BD78" s="834"/>
      <c r="BE78" s="238"/>
      <c r="BF78" s="238"/>
      <c r="BG78" s="238"/>
      <c r="BH78" s="238"/>
      <c r="BI78" s="238"/>
      <c r="BJ78" s="228"/>
      <c r="BK78" s="228"/>
      <c r="BL78" s="228"/>
      <c r="BM78" s="228"/>
      <c r="BN78" s="228"/>
      <c r="BO78" s="238"/>
      <c r="BP78" s="238"/>
      <c r="BQ78" s="235">
        <v>72</v>
      </c>
      <c r="BR78" s="240"/>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28"/>
    </row>
    <row r="79" spans="1:131" ht="26.25" customHeight="1" x14ac:dyDescent="0.15">
      <c r="A79" s="235">
        <v>12</v>
      </c>
      <c r="B79" s="875"/>
      <c r="C79" s="876"/>
      <c r="D79" s="876"/>
      <c r="E79" s="876"/>
      <c r="F79" s="876"/>
      <c r="G79" s="876"/>
      <c r="H79" s="876"/>
      <c r="I79" s="876"/>
      <c r="J79" s="876"/>
      <c r="K79" s="876"/>
      <c r="L79" s="876"/>
      <c r="M79" s="876"/>
      <c r="N79" s="876"/>
      <c r="O79" s="876"/>
      <c r="P79" s="877"/>
      <c r="Q79" s="878"/>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833"/>
      <c r="BA79" s="833"/>
      <c r="BB79" s="833"/>
      <c r="BC79" s="833"/>
      <c r="BD79" s="834"/>
      <c r="BE79" s="238"/>
      <c r="BF79" s="238"/>
      <c r="BG79" s="238"/>
      <c r="BH79" s="238"/>
      <c r="BI79" s="238"/>
      <c r="BJ79" s="228"/>
      <c r="BK79" s="228"/>
      <c r="BL79" s="228"/>
      <c r="BM79" s="228"/>
      <c r="BN79" s="228"/>
      <c r="BO79" s="238"/>
      <c r="BP79" s="238"/>
      <c r="BQ79" s="235">
        <v>73</v>
      </c>
      <c r="BR79" s="240"/>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28"/>
    </row>
    <row r="80" spans="1:131" ht="26.25" customHeight="1" x14ac:dyDescent="0.15">
      <c r="A80" s="235">
        <v>13</v>
      </c>
      <c r="B80" s="875"/>
      <c r="C80" s="876"/>
      <c r="D80" s="876"/>
      <c r="E80" s="876"/>
      <c r="F80" s="876"/>
      <c r="G80" s="876"/>
      <c r="H80" s="876"/>
      <c r="I80" s="876"/>
      <c r="J80" s="876"/>
      <c r="K80" s="876"/>
      <c r="L80" s="876"/>
      <c r="M80" s="876"/>
      <c r="N80" s="876"/>
      <c r="O80" s="876"/>
      <c r="P80" s="877"/>
      <c r="Q80" s="878"/>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833"/>
      <c r="BA80" s="833"/>
      <c r="BB80" s="833"/>
      <c r="BC80" s="833"/>
      <c r="BD80" s="834"/>
      <c r="BE80" s="238"/>
      <c r="BF80" s="238"/>
      <c r="BG80" s="238"/>
      <c r="BH80" s="238"/>
      <c r="BI80" s="238"/>
      <c r="BJ80" s="238"/>
      <c r="BK80" s="238"/>
      <c r="BL80" s="238"/>
      <c r="BM80" s="238"/>
      <c r="BN80" s="238"/>
      <c r="BO80" s="238"/>
      <c r="BP80" s="238"/>
      <c r="BQ80" s="235">
        <v>74</v>
      </c>
      <c r="BR80" s="240"/>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28"/>
    </row>
    <row r="81" spans="1:131" ht="26.25" customHeight="1" x14ac:dyDescent="0.15">
      <c r="A81" s="235">
        <v>14</v>
      </c>
      <c r="B81" s="875"/>
      <c r="C81" s="876"/>
      <c r="D81" s="876"/>
      <c r="E81" s="876"/>
      <c r="F81" s="876"/>
      <c r="G81" s="876"/>
      <c r="H81" s="876"/>
      <c r="I81" s="876"/>
      <c r="J81" s="876"/>
      <c r="K81" s="876"/>
      <c r="L81" s="876"/>
      <c r="M81" s="876"/>
      <c r="N81" s="876"/>
      <c r="O81" s="876"/>
      <c r="P81" s="877"/>
      <c r="Q81" s="878"/>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3"/>
      <c r="BA81" s="833"/>
      <c r="BB81" s="833"/>
      <c r="BC81" s="833"/>
      <c r="BD81" s="834"/>
      <c r="BE81" s="238"/>
      <c r="BF81" s="238"/>
      <c r="BG81" s="238"/>
      <c r="BH81" s="238"/>
      <c r="BI81" s="238"/>
      <c r="BJ81" s="238"/>
      <c r="BK81" s="238"/>
      <c r="BL81" s="238"/>
      <c r="BM81" s="238"/>
      <c r="BN81" s="238"/>
      <c r="BO81" s="238"/>
      <c r="BP81" s="238"/>
      <c r="BQ81" s="235">
        <v>75</v>
      </c>
      <c r="BR81" s="240"/>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28"/>
    </row>
    <row r="82" spans="1:131" ht="26.25" customHeight="1" x14ac:dyDescent="0.15">
      <c r="A82" s="235">
        <v>15</v>
      </c>
      <c r="B82" s="875"/>
      <c r="C82" s="876"/>
      <c r="D82" s="876"/>
      <c r="E82" s="876"/>
      <c r="F82" s="876"/>
      <c r="G82" s="876"/>
      <c r="H82" s="876"/>
      <c r="I82" s="876"/>
      <c r="J82" s="876"/>
      <c r="K82" s="876"/>
      <c r="L82" s="876"/>
      <c r="M82" s="876"/>
      <c r="N82" s="876"/>
      <c r="O82" s="876"/>
      <c r="P82" s="877"/>
      <c r="Q82" s="878"/>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3"/>
      <c r="BA82" s="833"/>
      <c r="BB82" s="833"/>
      <c r="BC82" s="833"/>
      <c r="BD82" s="834"/>
      <c r="BE82" s="238"/>
      <c r="BF82" s="238"/>
      <c r="BG82" s="238"/>
      <c r="BH82" s="238"/>
      <c r="BI82" s="238"/>
      <c r="BJ82" s="238"/>
      <c r="BK82" s="238"/>
      <c r="BL82" s="238"/>
      <c r="BM82" s="238"/>
      <c r="BN82" s="238"/>
      <c r="BO82" s="238"/>
      <c r="BP82" s="238"/>
      <c r="BQ82" s="235">
        <v>76</v>
      </c>
      <c r="BR82" s="240"/>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28"/>
    </row>
    <row r="83" spans="1:131" ht="26.25" customHeight="1" x14ac:dyDescent="0.15">
      <c r="A83" s="235">
        <v>16</v>
      </c>
      <c r="B83" s="875"/>
      <c r="C83" s="876"/>
      <c r="D83" s="876"/>
      <c r="E83" s="876"/>
      <c r="F83" s="876"/>
      <c r="G83" s="876"/>
      <c r="H83" s="876"/>
      <c r="I83" s="876"/>
      <c r="J83" s="876"/>
      <c r="K83" s="876"/>
      <c r="L83" s="876"/>
      <c r="M83" s="876"/>
      <c r="N83" s="876"/>
      <c r="O83" s="876"/>
      <c r="P83" s="877"/>
      <c r="Q83" s="878"/>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3"/>
      <c r="BA83" s="833"/>
      <c r="BB83" s="833"/>
      <c r="BC83" s="833"/>
      <c r="BD83" s="834"/>
      <c r="BE83" s="238"/>
      <c r="BF83" s="238"/>
      <c r="BG83" s="238"/>
      <c r="BH83" s="238"/>
      <c r="BI83" s="238"/>
      <c r="BJ83" s="238"/>
      <c r="BK83" s="238"/>
      <c r="BL83" s="238"/>
      <c r="BM83" s="238"/>
      <c r="BN83" s="238"/>
      <c r="BO83" s="238"/>
      <c r="BP83" s="238"/>
      <c r="BQ83" s="235">
        <v>77</v>
      </c>
      <c r="BR83" s="240"/>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28"/>
    </row>
    <row r="84" spans="1:131" ht="26.25" customHeight="1" x14ac:dyDescent="0.15">
      <c r="A84" s="235">
        <v>17</v>
      </c>
      <c r="B84" s="875"/>
      <c r="C84" s="876"/>
      <c r="D84" s="876"/>
      <c r="E84" s="876"/>
      <c r="F84" s="876"/>
      <c r="G84" s="876"/>
      <c r="H84" s="876"/>
      <c r="I84" s="876"/>
      <c r="J84" s="876"/>
      <c r="K84" s="876"/>
      <c r="L84" s="876"/>
      <c r="M84" s="876"/>
      <c r="N84" s="876"/>
      <c r="O84" s="876"/>
      <c r="P84" s="877"/>
      <c r="Q84" s="878"/>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3"/>
      <c r="BA84" s="833"/>
      <c r="BB84" s="833"/>
      <c r="BC84" s="833"/>
      <c r="BD84" s="834"/>
      <c r="BE84" s="238"/>
      <c r="BF84" s="238"/>
      <c r="BG84" s="238"/>
      <c r="BH84" s="238"/>
      <c r="BI84" s="238"/>
      <c r="BJ84" s="238"/>
      <c r="BK84" s="238"/>
      <c r="BL84" s="238"/>
      <c r="BM84" s="238"/>
      <c r="BN84" s="238"/>
      <c r="BO84" s="238"/>
      <c r="BP84" s="238"/>
      <c r="BQ84" s="235">
        <v>78</v>
      </c>
      <c r="BR84" s="240"/>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28"/>
    </row>
    <row r="85" spans="1:131" ht="26.25" customHeight="1" x14ac:dyDescent="0.15">
      <c r="A85" s="235">
        <v>18</v>
      </c>
      <c r="B85" s="875"/>
      <c r="C85" s="876"/>
      <c r="D85" s="876"/>
      <c r="E85" s="876"/>
      <c r="F85" s="876"/>
      <c r="G85" s="876"/>
      <c r="H85" s="876"/>
      <c r="I85" s="876"/>
      <c r="J85" s="876"/>
      <c r="K85" s="876"/>
      <c r="L85" s="876"/>
      <c r="M85" s="876"/>
      <c r="N85" s="876"/>
      <c r="O85" s="876"/>
      <c r="P85" s="877"/>
      <c r="Q85" s="878"/>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3"/>
      <c r="BA85" s="833"/>
      <c r="BB85" s="833"/>
      <c r="BC85" s="833"/>
      <c r="BD85" s="834"/>
      <c r="BE85" s="238"/>
      <c r="BF85" s="238"/>
      <c r="BG85" s="238"/>
      <c r="BH85" s="238"/>
      <c r="BI85" s="238"/>
      <c r="BJ85" s="238"/>
      <c r="BK85" s="238"/>
      <c r="BL85" s="238"/>
      <c r="BM85" s="238"/>
      <c r="BN85" s="238"/>
      <c r="BO85" s="238"/>
      <c r="BP85" s="238"/>
      <c r="BQ85" s="235">
        <v>79</v>
      </c>
      <c r="BR85" s="240"/>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28"/>
    </row>
    <row r="86" spans="1:131" ht="26.25" customHeight="1" x14ac:dyDescent="0.15">
      <c r="A86" s="235">
        <v>19</v>
      </c>
      <c r="B86" s="875"/>
      <c r="C86" s="876"/>
      <c r="D86" s="876"/>
      <c r="E86" s="876"/>
      <c r="F86" s="876"/>
      <c r="G86" s="876"/>
      <c r="H86" s="876"/>
      <c r="I86" s="876"/>
      <c r="J86" s="876"/>
      <c r="K86" s="876"/>
      <c r="L86" s="876"/>
      <c r="M86" s="876"/>
      <c r="N86" s="876"/>
      <c r="O86" s="876"/>
      <c r="P86" s="877"/>
      <c r="Q86" s="878"/>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3"/>
      <c r="BA86" s="833"/>
      <c r="BB86" s="833"/>
      <c r="BC86" s="833"/>
      <c r="BD86" s="834"/>
      <c r="BE86" s="238"/>
      <c r="BF86" s="238"/>
      <c r="BG86" s="238"/>
      <c r="BH86" s="238"/>
      <c r="BI86" s="238"/>
      <c r="BJ86" s="238"/>
      <c r="BK86" s="238"/>
      <c r="BL86" s="238"/>
      <c r="BM86" s="238"/>
      <c r="BN86" s="238"/>
      <c r="BO86" s="238"/>
      <c r="BP86" s="238"/>
      <c r="BQ86" s="235">
        <v>80</v>
      </c>
      <c r="BR86" s="240"/>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28"/>
    </row>
    <row r="87" spans="1:131" ht="26.25" customHeight="1" x14ac:dyDescent="0.15">
      <c r="A87" s="241">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8"/>
      <c r="BF87" s="238"/>
      <c r="BG87" s="238"/>
      <c r="BH87" s="238"/>
      <c r="BI87" s="238"/>
      <c r="BJ87" s="238"/>
      <c r="BK87" s="238"/>
      <c r="BL87" s="238"/>
      <c r="BM87" s="238"/>
      <c r="BN87" s="238"/>
      <c r="BO87" s="238"/>
      <c r="BP87" s="238"/>
      <c r="BQ87" s="235">
        <v>81</v>
      </c>
      <c r="BR87" s="240"/>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28"/>
    </row>
    <row r="88" spans="1:131" ht="26.25" customHeight="1" thickBot="1" x14ac:dyDescent="0.2">
      <c r="A88" s="237" t="s">
        <v>377</v>
      </c>
      <c r="B88" s="790" t="s">
        <v>401</v>
      </c>
      <c r="C88" s="791"/>
      <c r="D88" s="791"/>
      <c r="E88" s="791"/>
      <c r="F88" s="791"/>
      <c r="G88" s="791"/>
      <c r="H88" s="791"/>
      <c r="I88" s="791"/>
      <c r="J88" s="791"/>
      <c r="K88" s="791"/>
      <c r="L88" s="791"/>
      <c r="M88" s="791"/>
      <c r="N88" s="791"/>
      <c r="O88" s="791"/>
      <c r="P88" s="792"/>
      <c r="Q88" s="842"/>
      <c r="R88" s="843"/>
      <c r="S88" s="843"/>
      <c r="T88" s="843"/>
      <c r="U88" s="843"/>
      <c r="V88" s="843"/>
      <c r="W88" s="843"/>
      <c r="X88" s="843"/>
      <c r="Y88" s="843"/>
      <c r="Z88" s="843"/>
      <c r="AA88" s="843"/>
      <c r="AB88" s="843"/>
      <c r="AC88" s="843"/>
      <c r="AD88" s="843"/>
      <c r="AE88" s="843"/>
      <c r="AF88" s="846">
        <v>8703</v>
      </c>
      <c r="AG88" s="846"/>
      <c r="AH88" s="846"/>
      <c r="AI88" s="846"/>
      <c r="AJ88" s="846"/>
      <c r="AK88" s="843"/>
      <c r="AL88" s="843"/>
      <c r="AM88" s="843"/>
      <c r="AN88" s="843"/>
      <c r="AO88" s="843"/>
      <c r="AP88" s="846">
        <v>1489</v>
      </c>
      <c r="AQ88" s="846"/>
      <c r="AR88" s="846"/>
      <c r="AS88" s="846"/>
      <c r="AT88" s="846"/>
      <c r="AU88" s="846">
        <v>750</v>
      </c>
      <c r="AV88" s="846"/>
      <c r="AW88" s="846"/>
      <c r="AX88" s="846"/>
      <c r="AY88" s="846"/>
      <c r="AZ88" s="851"/>
      <c r="BA88" s="851"/>
      <c r="BB88" s="851"/>
      <c r="BC88" s="851"/>
      <c r="BD88" s="852"/>
      <c r="BE88" s="238"/>
      <c r="BF88" s="238"/>
      <c r="BG88" s="238"/>
      <c r="BH88" s="238"/>
      <c r="BI88" s="238"/>
      <c r="BJ88" s="238"/>
      <c r="BK88" s="238"/>
      <c r="BL88" s="238"/>
      <c r="BM88" s="238"/>
      <c r="BN88" s="238"/>
      <c r="BO88" s="238"/>
      <c r="BP88" s="238"/>
      <c r="BQ88" s="235">
        <v>82</v>
      </c>
      <c r="BR88" s="240"/>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28"/>
    </row>
    <row r="89" spans="1:131" ht="26.25" hidden="1" customHeight="1" x14ac:dyDescent="0.15">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28"/>
    </row>
    <row r="90" spans="1:131" ht="26.25" hidden="1" customHeight="1" x14ac:dyDescent="0.15">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28"/>
    </row>
    <row r="91" spans="1:131" ht="26.25" hidden="1" customHeight="1" x14ac:dyDescent="0.15">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28"/>
    </row>
    <row r="92" spans="1:131" ht="26.25" hidden="1" customHeight="1" x14ac:dyDescent="0.15">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28"/>
    </row>
    <row r="93" spans="1:131" ht="26.25" hidden="1" customHeight="1" x14ac:dyDescent="0.15">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28"/>
    </row>
    <row r="94" spans="1:131" ht="26.25" hidden="1" customHeight="1" x14ac:dyDescent="0.15">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28"/>
    </row>
    <row r="95" spans="1:131" ht="26.25" hidden="1" customHeight="1" x14ac:dyDescent="0.15">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28"/>
    </row>
    <row r="96" spans="1:131" ht="26.25" hidden="1" customHeight="1" x14ac:dyDescent="0.15">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28"/>
    </row>
    <row r="97" spans="1:131" ht="26.25" hidden="1" customHeight="1" x14ac:dyDescent="0.15">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28"/>
    </row>
    <row r="98" spans="1:131" ht="26.25" hidden="1" customHeight="1" x14ac:dyDescent="0.15">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28"/>
    </row>
    <row r="99" spans="1:131" ht="26.25" hidden="1" customHeight="1" x14ac:dyDescent="0.15">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28"/>
    </row>
    <row r="100" spans="1:131" ht="26.25" hidden="1" customHeight="1" x14ac:dyDescent="0.15">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28"/>
    </row>
    <row r="101" spans="1:131" ht="26.25" hidden="1" customHeight="1" x14ac:dyDescent="0.15">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28"/>
    </row>
    <row r="102" spans="1:131" ht="26.25" customHeight="1" thickBot="1" x14ac:dyDescent="0.2">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377</v>
      </c>
      <c r="BR102" s="790" t="s">
        <v>402</v>
      </c>
      <c r="BS102" s="791"/>
      <c r="BT102" s="791"/>
      <c r="BU102" s="791"/>
      <c r="BV102" s="791"/>
      <c r="BW102" s="791"/>
      <c r="BX102" s="791"/>
      <c r="BY102" s="791"/>
      <c r="BZ102" s="791"/>
      <c r="CA102" s="791"/>
      <c r="CB102" s="791"/>
      <c r="CC102" s="791"/>
      <c r="CD102" s="791"/>
      <c r="CE102" s="791"/>
      <c r="CF102" s="791"/>
      <c r="CG102" s="792"/>
      <c r="CH102" s="887"/>
      <c r="CI102" s="888"/>
      <c r="CJ102" s="888"/>
      <c r="CK102" s="888"/>
      <c r="CL102" s="889"/>
      <c r="CM102" s="887"/>
      <c r="CN102" s="888"/>
      <c r="CO102" s="888"/>
      <c r="CP102" s="888"/>
      <c r="CQ102" s="889"/>
      <c r="CR102" s="890">
        <v>7</v>
      </c>
      <c r="CS102" s="854"/>
      <c r="CT102" s="854"/>
      <c r="CU102" s="854"/>
      <c r="CV102" s="891"/>
      <c r="CW102" s="890">
        <v>8</v>
      </c>
      <c r="CX102" s="854"/>
      <c r="CY102" s="854"/>
      <c r="CZ102" s="854"/>
      <c r="DA102" s="891"/>
      <c r="DB102" s="890">
        <v>185</v>
      </c>
      <c r="DC102" s="854"/>
      <c r="DD102" s="854"/>
      <c r="DE102" s="854"/>
      <c r="DF102" s="891"/>
      <c r="DG102" s="890">
        <v>206</v>
      </c>
      <c r="DH102" s="854"/>
      <c r="DI102" s="854"/>
      <c r="DJ102" s="854"/>
      <c r="DK102" s="891"/>
      <c r="DL102" s="890" t="s">
        <v>569</v>
      </c>
      <c r="DM102" s="854"/>
      <c r="DN102" s="854"/>
      <c r="DO102" s="854"/>
      <c r="DP102" s="891"/>
      <c r="DQ102" s="890" t="s">
        <v>570</v>
      </c>
      <c r="DR102" s="854"/>
      <c r="DS102" s="854"/>
      <c r="DT102" s="854"/>
      <c r="DU102" s="891"/>
      <c r="DV102" s="790"/>
      <c r="DW102" s="791"/>
      <c r="DX102" s="791"/>
      <c r="DY102" s="791"/>
      <c r="DZ102" s="914"/>
      <c r="EA102" s="228"/>
    </row>
    <row r="103" spans="1:131" ht="26.25" customHeight="1" x14ac:dyDescent="0.15">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8"/>
    </row>
    <row r="104" spans="1:131" ht="26.25" customHeight="1" x14ac:dyDescent="0.15">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8"/>
    </row>
    <row r="105" spans="1:131" ht="11.25" customHeight="1" x14ac:dyDescent="0.15">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6" t="s">
        <v>405</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406</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2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3628889</v>
      </c>
      <c r="AB110" s="900"/>
      <c r="AC110" s="900"/>
      <c r="AD110" s="900"/>
      <c r="AE110" s="901"/>
      <c r="AF110" s="902">
        <v>3725716</v>
      </c>
      <c r="AG110" s="900"/>
      <c r="AH110" s="900"/>
      <c r="AI110" s="900"/>
      <c r="AJ110" s="901"/>
      <c r="AK110" s="902">
        <v>3736231</v>
      </c>
      <c r="AL110" s="900"/>
      <c r="AM110" s="900"/>
      <c r="AN110" s="900"/>
      <c r="AO110" s="901"/>
      <c r="AP110" s="903">
        <v>18.100000000000001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39908610</v>
      </c>
      <c r="BR110" s="931"/>
      <c r="BS110" s="931"/>
      <c r="BT110" s="931"/>
      <c r="BU110" s="931"/>
      <c r="BV110" s="931">
        <v>38565929</v>
      </c>
      <c r="BW110" s="931"/>
      <c r="BX110" s="931"/>
      <c r="BY110" s="931"/>
      <c r="BZ110" s="931"/>
      <c r="CA110" s="931">
        <v>37397467</v>
      </c>
      <c r="CB110" s="931"/>
      <c r="CC110" s="931"/>
      <c r="CD110" s="931"/>
      <c r="CE110" s="931"/>
      <c r="CF110" s="944">
        <v>181.5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2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1592481</v>
      </c>
      <c r="BR111" s="926"/>
      <c r="BS111" s="926"/>
      <c r="BT111" s="926"/>
      <c r="BU111" s="926"/>
      <c r="BV111" s="926">
        <v>1182773</v>
      </c>
      <c r="BW111" s="926"/>
      <c r="BX111" s="926"/>
      <c r="BY111" s="926"/>
      <c r="BZ111" s="926"/>
      <c r="CA111" s="926">
        <v>1182952</v>
      </c>
      <c r="CB111" s="926"/>
      <c r="CC111" s="926"/>
      <c r="CD111" s="926"/>
      <c r="CE111" s="926"/>
      <c r="CF111" s="920">
        <v>5.7</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2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7264152</v>
      </c>
      <c r="BR112" s="926"/>
      <c r="BS112" s="926"/>
      <c r="BT112" s="926"/>
      <c r="BU112" s="926"/>
      <c r="BV112" s="926">
        <v>7066713</v>
      </c>
      <c r="BW112" s="926"/>
      <c r="BX112" s="926"/>
      <c r="BY112" s="926"/>
      <c r="BZ112" s="926"/>
      <c r="CA112" s="926">
        <v>6932959</v>
      </c>
      <c r="CB112" s="926"/>
      <c r="CC112" s="926"/>
      <c r="CD112" s="926"/>
      <c r="CE112" s="926"/>
      <c r="CF112" s="920">
        <v>33.700000000000003</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2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691865</v>
      </c>
      <c r="AB113" s="938"/>
      <c r="AC113" s="938"/>
      <c r="AD113" s="938"/>
      <c r="AE113" s="939"/>
      <c r="AF113" s="940">
        <v>702422</v>
      </c>
      <c r="AG113" s="938"/>
      <c r="AH113" s="938"/>
      <c r="AI113" s="938"/>
      <c r="AJ113" s="939"/>
      <c r="AK113" s="940">
        <v>732930</v>
      </c>
      <c r="AL113" s="938"/>
      <c r="AM113" s="938"/>
      <c r="AN113" s="938"/>
      <c r="AO113" s="939"/>
      <c r="AP113" s="941">
        <v>3.6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494262</v>
      </c>
      <c r="BR113" s="926"/>
      <c r="BS113" s="926"/>
      <c r="BT113" s="926"/>
      <c r="BU113" s="926"/>
      <c r="BV113" s="926">
        <v>669203</v>
      </c>
      <c r="BW113" s="926"/>
      <c r="BX113" s="926"/>
      <c r="BY113" s="926"/>
      <c r="BZ113" s="926"/>
      <c r="CA113" s="926">
        <v>749735</v>
      </c>
      <c r="CB113" s="926"/>
      <c r="CC113" s="926"/>
      <c r="CD113" s="926"/>
      <c r="CE113" s="926"/>
      <c r="CF113" s="920">
        <v>3.6</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2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21033</v>
      </c>
      <c r="AB114" s="959"/>
      <c r="AC114" s="959"/>
      <c r="AD114" s="959"/>
      <c r="AE114" s="960"/>
      <c r="AF114" s="961">
        <v>23570</v>
      </c>
      <c r="AG114" s="959"/>
      <c r="AH114" s="959"/>
      <c r="AI114" s="959"/>
      <c r="AJ114" s="960"/>
      <c r="AK114" s="961">
        <v>39081</v>
      </c>
      <c r="AL114" s="959"/>
      <c r="AM114" s="959"/>
      <c r="AN114" s="959"/>
      <c r="AO114" s="960"/>
      <c r="AP114" s="962">
        <v>0.2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4757569</v>
      </c>
      <c r="BR114" s="926"/>
      <c r="BS114" s="926"/>
      <c r="BT114" s="926"/>
      <c r="BU114" s="926"/>
      <c r="BV114" s="926">
        <v>4831637</v>
      </c>
      <c r="BW114" s="926"/>
      <c r="BX114" s="926"/>
      <c r="BY114" s="926"/>
      <c r="BZ114" s="926"/>
      <c r="CA114" s="926">
        <v>5171290</v>
      </c>
      <c r="CB114" s="926"/>
      <c r="CC114" s="926"/>
      <c r="CD114" s="926"/>
      <c r="CE114" s="926"/>
      <c r="CF114" s="920">
        <v>25.1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2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40289</v>
      </c>
      <c r="AB115" s="938"/>
      <c r="AC115" s="938"/>
      <c r="AD115" s="938"/>
      <c r="AE115" s="939"/>
      <c r="AF115" s="940">
        <v>39085</v>
      </c>
      <c r="AG115" s="938"/>
      <c r="AH115" s="938"/>
      <c r="AI115" s="938"/>
      <c r="AJ115" s="939"/>
      <c r="AK115" s="940">
        <v>32250</v>
      </c>
      <c r="AL115" s="938"/>
      <c r="AM115" s="938"/>
      <c r="AN115" s="938"/>
      <c r="AO115" s="939"/>
      <c r="AP115" s="941">
        <v>0.2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1592481</v>
      </c>
      <c r="DH115" s="959"/>
      <c r="DI115" s="959"/>
      <c r="DJ115" s="959"/>
      <c r="DK115" s="960"/>
      <c r="DL115" s="961">
        <v>1182773</v>
      </c>
      <c r="DM115" s="959"/>
      <c r="DN115" s="959"/>
      <c r="DO115" s="959"/>
      <c r="DP115" s="960"/>
      <c r="DQ115" s="961">
        <v>1182952</v>
      </c>
      <c r="DR115" s="959"/>
      <c r="DS115" s="959"/>
      <c r="DT115" s="959"/>
      <c r="DU115" s="960"/>
      <c r="DV115" s="962">
        <v>5.7</v>
      </c>
      <c r="DW115" s="963"/>
      <c r="DX115" s="963"/>
      <c r="DY115" s="963"/>
      <c r="DZ115" s="964"/>
    </row>
    <row r="116" spans="1:130" s="22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434</v>
      </c>
      <c r="AB116" s="959"/>
      <c r="AC116" s="959"/>
      <c r="AD116" s="959"/>
      <c r="AE116" s="960"/>
      <c r="AF116" s="961">
        <v>76</v>
      </c>
      <c r="AG116" s="959"/>
      <c r="AH116" s="959"/>
      <c r="AI116" s="959"/>
      <c r="AJ116" s="960"/>
      <c r="AK116" s="961">
        <v>189</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2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4382510</v>
      </c>
      <c r="AB117" s="979"/>
      <c r="AC117" s="979"/>
      <c r="AD117" s="979"/>
      <c r="AE117" s="980"/>
      <c r="AF117" s="981">
        <v>4490869</v>
      </c>
      <c r="AG117" s="979"/>
      <c r="AH117" s="979"/>
      <c r="AI117" s="979"/>
      <c r="AJ117" s="980"/>
      <c r="AK117" s="981">
        <v>4540681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2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2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48" t="s">
        <v>177</v>
      </c>
      <c r="BA119" s="248"/>
      <c r="BB119" s="248"/>
      <c r="BC119" s="248"/>
      <c r="BD119" s="248"/>
      <c r="BE119" s="248"/>
      <c r="BF119" s="248"/>
      <c r="BG119" s="248"/>
      <c r="BH119" s="248"/>
      <c r="BI119" s="248"/>
      <c r="BJ119" s="248"/>
      <c r="BK119" s="248"/>
      <c r="BL119" s="248"/>
      <c r="BM119" s="248"/>
      <c r="BN119" s="248"/>
      <c r="BO119" s="977" t="s">
        <v>442</v>
      </c>
      <c r="BP119" s="1005"/>
      <c r="BQ119" s="999">
        <v>54017074</v>
      </c>
      <c r="BR119" s="1000"/>
      <c r="BS119" s="1000"/>
      <c r="BT119" s="1000"/>
      <c r="BU119" s="1000"/>
      <c r="BV119" s="1000">
        <v>52316255</v>
      </c>
      <c r="BW119" s="1000"/>
      <c r="BX119" s="1000"/>
      <c r="BY119" s="1000"/>
      <c r="BZ119" s="1000"/>
      <c r="CA119" s="1000">
        <v>51434403</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2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4389129</v>
      </c>
      <c r="BR120" s="931"/>
      <c r="BS120" s="931"/>
      <c r="BT120" s="931"/>
      <c r="BU120" s="931"/>
      <c r="BV120" s="931">
        <v>4776681</v>
      </c>
      <c r="BW120" s="931"/>
      <c r="BX120" s="931"/>
      <c r="BY120" s="931"/>
      <c r="BZ120" s="931"/>
      <c r="CA120" s="931">
        <v>5239921</v>
      </c>
      <c r="CB120" s="931"/>
      <c r="CC120" s="931"/>
      <c r="CD120" s="931"/>
      <c r="CE120" s="931"/>
      <c r="CF120" s="944">
        <v>25.4</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7259917</v>
      </c>
      <c r="DH120" s="931"/>
      <c r="DI120" s="931"/>
      <c r="DJ120" s="931"/>
      <c r="DK120" s="931"/>
      <c r="DL120" s="931">
        <v>7062428</v>
      </c>
      <c r="DM120" s="931"/>
      <c r="DN120" s="931"/>
      <c r="DO120" s="931"/>
      <c r="DP120" s="931"/>
      <c r="DQ120" s="931">
        <v>6928539</v>
      </c>
      <c r="DR120" s="931"/>
      <c r="DS120" s="931"/>
      <c r="DT120" s="931"/>
      <c r="DU120" s="931"/>
      <c r="DV120" s="932">
        <v>33.6</v>
      </c>
      <c r="DW120" s="932"/>
      <c r="DX120" s="932"/>
      <c r="DY120" s="932"/>
      <c r="DZ120" s="933"/>
    </row>
    <row r="121" spans="1:130" s="22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14252952</v>
      </c>
      <c r="BR121" s="926"/>
      <c r="BS121" s="926"/>
      <c r="BT121" s="926"/>
      <c r="BU121" s="926"/>
      <c r="BV121" s="926">
        <v>14018989</v>
      </c>
      <c r="BW121" s="926"/>
      <c r="BX121" s="926"/>
      <c r="BY121" s="926"/>
      <c r="BZ121" s="926"/>
      <c r="CA121" s="926">
        <v>13782856</v>
      </c>
      <c r="CB121" s="926"/>
      <c r="CC121" s="926"/>
      <c r="CD121" s="926"/>
      <c r="CE121" s="926"/>
      <c r="CF121" s="920">
        <v>66.900000000000006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4235</v>
      </c>
      <c r="DH121" s="926"/>
      <c r="DI121" s="926"/>
      <c r="DJ121" s="926"/>
      <c r="DK121" s="926"/>
      <c r="DL121" s="926">
        <v>4285</v>
      </c>
      <c r="DM121" s="926"/>
      <c r="DN121" s="926"/>
      <c r="DO121" s="926"/>
      <c r="DP121" s="926"/>
      <c r="DQ121" s="926">
        <v>4420</v>
      </c>
      <c r="DR121" s="926"/>
      <c r="DS121" s="926"/>
      <c r="DT121" s="926"/>
      <c r="DU121" s="926"/>
      <c r="DV121" s="927">
        <v>0</v>
      </c>
      <c r="DW121" s="927"/>
      <c r="DX121" s="927"/>
      <c r="DY121" s="927"/>
      <c r="DZ121" s="928"/>
    </row>
    <row r="122" spans="1:130" s="22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29013633</v>
      </c>
      <c r="BR122" s="1000"/>
      <c r="BS122" s="1000"/>
      <c r="BT122" s="1000"/>
      <c r="BU122" s="1000"/>
      <c r="BV122" s="1000">
        <v>28118985</v>
      </c>
      <c r="BW122" s="1000"/>
      <c r="BX122" s="1000"/>
      <c r="BY122" s="1000"/>
      <c r="BZ122" s="1000"/>
      <c r="CA122" s="1000">
        <v>27013930</v>
      </c>
      <c r="CB122" s="1000"/>
      <c r="CC122" s="1000"/>
      <c r="CD122" s="1000"/>
      <c r="CE122" s="1000"/>
      <c r="CF122" s="1017">
        <v>131.1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2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48" t="s">
        <v>177</v>
      </c>
      <c r="BA123" s="248"/>
      <c r="BB123" s="248"/>
      <c r="BC123" s="248"/>
      <c r="BD123" s="248"/>
      <c r="BE123" s="248"/>
      <c r="BF123" s="248"/>
      <c r="BG123" s="248"/>
      <c r="BH123" s="248"/>
      <c r="BI123" s="248"/>
      <c r="BJ123" s="248"/>
      <c r="BK123" s="248"/>
      <c r="BL123" s="248"/>
      <c r="BM123" s="248"/>
      <c r="BN123" s="248"/>
      <c r="BO123" s="977" t="s">
        <v>450</v>
      </c>
      <c r="BP123" s="1005"/>
      <c r="BQ123" s="1063">
        <v>47655714</v>
      </c>
      <c r="BR123" s="1064"/>
      <c r="BS123" s="1064"/>
      <c r="BT123" s="1064"/>
      <c r="BU123" s="1064"/>
      <c r="BV123" s="1064">
        <v>46914655</v>
      </c>
      <c r="BW123" s="1064"/>
      <c r="BX123" s="1064"/>
      <c r="BY123" s="1064"/>
      <c r="BZ123" s="1064"/>
      <c r="CA123" s="1064">
        <v>46036707</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2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30.7</v>
      </c>
      <c r="BR124" s="1027"/>
      <c r="BS124" s="1027"/>
      <c r="BT124" s="1027"/>
      <c r="BU124" s="1027"/>
      <c r="BV124" s="1027">
        <v>26.9</v>
      </c>
      <c r="BW124" s="1027"/>
      <c r="BX124" s="1027"/>
      <c r="BY124" s="1027"/>
      <c r="BZ124" s="1027"/>
      <c r="CA124" s="1027">
        <v>26.2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2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30"/>
      <c r="BR125" s="230"/>
      <c r="BS125" s="230"/>
      <c r="BT125" s="230"/>
      <c r="BU125" s="230"/>
      <c r="BV125" s="230"/>
      <c r="BW125" s="230"/>
      <c r="BX125" s="230"/>
      <c r="BY125" s="230"/>
      <c r="BZ125" s="230"/>
      <c r="CA125" s="230"/>
      <c r="CB125" s="230"/>
      <c r="CC125" s="230"/>
      <c r="CD125" s="230"/>
      <c r="CE125" s="230"/>
      <c r="CF125" s="230"/>
      <c r="CG125" s="230"/>
      <c r="CH125" s="230"/>
      <c r="CI125" s="230"/>
      <c r="CJ125" s="251"/>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2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2"/>
      <c r="CE126" s="252"/>
      <c r="CF126" s="252"/>
      <c r="CG126" s="230"/>
      <c r="CH126" s="230"/>
      <c r="CI126" s="230"/>
      <c r="CJ126" s="251"/>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2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40289</v>
      </c>
      <c r="AB127" s="959"/>
      <c r="AC127" s="959"/>
      <c r="AD127" s="959"/>
      <c r="AE127" s="960"/>
      <c r="AF127" s="961">
        <v>39085</v>
      </c>
      <c r="AG127" s="959"/>
      <c r="AH127" s="959"/>
      <c r="AI127" s="959"/>
      <c r="AJ127" s="960"/>
      <c r="AK127" s="961">
        <v>32250</v>
      </c>
      <c r="AL127" s="959"/>
      <c r="AM127" s="959"/>
      <c r="AN127" s="959"/>
      <c r="AO127" s="960"/>
      <c r="AP127" s="962">
        <v>0.2</v>
      </c>
      <c r="AQ127" s="963"/>
      <c r="AR127" s="963"/>
      <c r="AS127" s="963"/>
      <c r="AT127" s="964"/>
      <c r="AU127" s="230"/>
      <c r="AV127" s="230"/>
      <c r="AW127" s="23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0"/>
      <c r="CB127" s="230"/>
      <c r="CC127" s="230"/>
      <c r="CD127" s="252"/>
      <c r="CE127" s="252"/>
      <c r="CF127" s="252"/>
      <c r="CG127" s="230"/>
      <c r="CH127" s="230"/>
      <c r="CI127" s="230"/>
      <c r="CJ127" s="251"/>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2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875199</v>
      </c>
      <c r="AB128" s="1046"/>
      <c r="AC128" s="1046"/>
      <c r="AD128" s="1046"/>
      <c r="AE128" s="1047"/>
      <c r="AF128" s="1048">
        <v>867689</v>
      </c>
      <c r="AG128" s="1046"/>
      <c r="AH128" s="1046"/>
      <c r="AI128" s="1046"/>
      <c r="AJ128" s="1047"/>
      <c r="AK128" s="1048">
        <v>1010853</v>
      </c>
      <c r="AL128" s="1046"/>
      <c r="AM128" s="1046"/>
      <c r="AN128" s="1046"/>
      <c r="AO128" s="1047"/>
      <c r="AP128" s="1049"/>
      <c r="AQ128" s="1050"/>
      <c r="AR128" s="1050"/>
      <c r="AS128" s="1050"/>
      <c r="AT128" s="1051"/>
      <c r="AU128" s="230"/>
      <c r="AV128" s="230"/>
      <c r="AW128" s="230"/>
      <c r="AX128" s="896" t="s">
        <v>464</v>
      </c>
      <c r="AY128" s="897"/>
      <c r="AZ128" s="897"/>
      <c r="BA128" s="897"/>
      <c r="BB128" s="897"/>
      <c r="BC128" s="897"/>
      <c r="BD128" s="897"/>
      <c r="BE128" s="898"/>
      <c r="BF128" s="1052" t="s">
        <v>122</v>
      </c>
      <c r="BG128" s="1053"/>
      <c r="BH128" s="1053"/>
      <c r="BI128" s="1053"/>
      <c r="BJ128" s="1053"/>
      <c r="BK128" s="1053"/>
      <c r="BL128" s="1054"/>
      <c r="BM128" s="1052">
        <v>12.24</v>
      </c>
      <c r="BN128" s="1053"/>
      <c r="BO128" s="1053"/>
      <c r="BP128" s="1053"/>
      <c r="BQ128" s="1053"/>
      <c r="BR128" s="1053"/>
      <c r="BS128" s="1054"/>
      <c r="BT128" s="1052">
        <v>20</v>
      </c>
      <c r="BU128" s="1053"/>
      <c r="BV128" s="1053"/>
      <c r="BW128" s="1053"/>
      <c r="BX128" s="1053"/>
      <c r="BY128" s="1053"/>
      <c r="BZ128" s="1076"/>
      <c r="CA128" s="252"/>
      <c r="CB128" s="252"/>
      <c r="CC128" s="252"/>
      <c r="CD128" s="252"/>
      <c r="CE128" s="252"/>
      <c r="CF128" s="252"/>
      <c r="CG128" s="230"/>
      <c r="CH128" s="230"/>
      <c r="CI128" s="230"/>
      <c r="CJ128" s="251"/>
      <c r="CK128" s="1024"/>
      <c r="CL128" s="1025"/>
      <c r="CM128" s="1025"/>
      <c r="CN128" s="1025"/>
      <c r="CO128" s="1026"/>
      <c r="CP128" s="1035" t="s">
        <v>465</v>
      </c>
      <c r="CQ128" s="724"/>
      <c r="CR128" s="724"/>
      <c r="CS128" s="724"/>
      <c r="CT128" s="724"/>
      <c r="CU128" s="724"/>
      <c r="CV128" s="724"/>
      <c r="CW128" s="724"/>
      <c r="CX128" s="724"/>
      <c r="CY128" s="724"/>
      <c r="CZ128" s="724"/>
      <c r="DA128" s="724"/>
      <c r="DB128" s="724"/>
      <c r="DC128" s="724"/>
      <c r="DD128" s="724"/>
      <c r="DE128" s="724"/>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2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22918696</v>
      </c>
      <c r="AB129" s="959"/>
      <c r="AC129" s="959"/>
      <c r="AD129" s="959"/>
      <c r="AE129" s="960"/>
      <c r="AF129" s="961">
        <v>22300070</v>
      </c>
      <c r="AG129" s="959"/>
      <c r="AH129" s="959"/>
      <c r="AI129" s="959"/>
      <c r="AJ129" s="960"/>
      <c r="AK129" s="961">
        <v>22815719</v>
      </c>
      <c r="AL129" s="959"/>
      <c r="AM129" s="959"/>
      <c r="AN129" s="959"/>
      <c r="AO129" s="960"/>
      <c r="AP129" s="1073"/>
      <c r="AQ129" s="1074"/>
      <c r="AR129" s="1074"/>
      <c r="AS129" s="1074"/>
      <c r="AT129" s="1075"/>
      <c r="AU129" s="231"/>
      <c r="AV129" s="231"/>
      <c r="AW129" s="231"/>
      <c r="AX129" s="1065" t="s">
        <v>467</v>
      </c>
      <c r="AY129" s="923"/>
      <c r="AZ129" s="923"/>
      <c r="BA129" s="923"/>
      <c r="BB129" s="923"/>
      <c r="BC129" s="923"/>
      <c r="BD129" s="923"/>
      <c r="BE129" s="924"/>
      <c r="BF129" s="1066" t="s">
        <v>122</v>
      </c>
      <c r="BG129" s="1067"/>
      <c r="BH129" s="1067"/>
      <c r="BI129" s="1067"/>
      <c r="BJ129" s="1067"/>
      <c r="BK129" s="1067"/>
      <c r="BL129" s="1068"/>
      <c r="BM129" s="1066">
        <v>17.239999999999998</v>
      </c>
      <c r="BN129" s="1067"/>
      <c r="BO129" s="1067"/>
      <c r="BP129" s="1067"/>
      <c r="BQ129" s="1067"/>
      <c r="BR129" s="1067"/>
      <c r="BS129" s="1068"/>
      <c r="BT129" s="1066">
        <v>30</v>
      </c>
      <c r="BU129" s="1067"/>
      <c r="BV129" s="1067"/>
      <c r="BW129" s="1067"/>
      <c r="BX129" s="1067"/>
      <c r="BY129" s="1067"/>
      <c r="BZ129" s="1069"/>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1"/>
      <c r="DQ129" s="231"/>
      <c r="DR129" s="231"/>
      <c r="DS129" s="231"/>
      <c r="DT129" s="231"/>
      <c r="DU129" s="231"/>
      <c r="DV129" s="231"/>
      <c r="DW129" s="231"/>
      <c r="DX129" s="231"/>
      <c r="DY129" s="231"/>
      <c r="DZ129" s="231"/>
    </row>
    <row r="130" spans="1:131" s="22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2218432</v>
      </c>
      <c r="AB130" s="959"/>
      <c r="AC130" s="959"/>
      <c r="AD130" s="959"/>
      <c r="AE130" s="960"/>
      <c r="AF130" s="961">
        <v>2242808</v>
      </c>
      <c r="AG130" s="959"/>
      <c r="AH130" s="959"/>
      <c r="AI130" s="959"/>
      <c r="AJ130" s="960"/>
      <c r="AK130" s="961">
        <v>2215688</v>
      </c>
      <c r="AL130" s="959"/>
      <c r="AM130" s="959"/>
      <c r="AN130" s="959"/>
      <c r="AO130" s="960"/>
      <c r="AP130" s="1073"/>
      <c r="AQ130" s="1074"/>
      <c r="AR130" s="1074"/>
      <c r="AS130" s="1074"/>
      <c r="AT130" s="1075"/>
      <c r="AU130" s="231"/>
      <c r="AV130" s="231"/>
      <c r="AW130" s="231"/>
      <c r="AX130" s="1065" t="s">
        <v>470</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1"/>
      <c r="DQ130" s="231"/>
      <c r="DR130" s="231"/>
      <c r="DS130" s="231"/>
      <c r="DT130" s="231"/>
      <c r="DU130" s="231"/>
      <c r="DV130" s="231"/>
      <c r="DW130" s="231"/>
      <c r="DX130" s="231"/>
      <c r="DY130" s="231"/>
      <c r="DZ130" s="231"/>
    </row>
    <row r="131" spans="1:131" s="22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20700264</v>
      </c>
      <c r="AB131" s="986"/>
      <c r="AC131" s="986"/>
      <c r="AD131" s="986"/>
      <c r="AE131" s="987"/>
      <c r="AF131" s="985">
        <v>20057262</v>
      </c>
      <c r="AG131" s="986"/>
      <c r="AH131" s="986"/>
      <c r="AI131" s="986"/>
      <c r="AJ131" s="987"/>
      <c r="AK131" s="985">
        <v>20600031</v>
      </c>
      <c r="AL131" s="986"/>
      <c r="AM131" s="986"/>
      <c r="AN131" s="986"/>
      <c r="AO131" s="987"/>
      <c r="AP131" s="1110"/>
      <c r="AQ131" s="1111"/>
      <c r="AR131" s="1111"/>
      <c r="AS131" s="1111"/>
      <c r="AT131" s="1112"/>
      <c r="AU131" s="231"/>
      <c r="AV131" s="231"/>
      <c r="AW131" s="231"/>
      <c r="AX131" s="1083" t="s">
        <v>472</v>
      </c>
      <c r="AY131" s="724"/>
      <c r="AZ131" s="724"/>
      <c r="BA131" s="724"/>
      <c r="BB131" s="724"/>
      <c r="BC131" s="724"/>
      <c r="BD131" s="724"/>
      <c r="BE131" s="1036"/>
      <c r="BF131" s="1084">
        <v>26.2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1"/>
      <c r="DQ131" s="231"/>
      <c r="DR131" s="231"/>
      <c r="DS131" s="231"/>
      <c r="DT131" s="231"/>
      <c r="DU131" s="231"/>
      <c r="DV131" s="231"/>
      <c r="DW131" s="231"/>
      <c r="DX131" s="231"/>
      <c r="DY131" s="231"/>
      <c r="DZ131" s="231"/>
    </row>
    <row r="132" spans="1:131" s="22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6.2263891899999999</v>
      </c>
      <c r="AB132" s="1097"/>
      <c r="AC132" s="1097"/>
      <c r="AD132" s="1097"/>
      <c r="AE132" s="1098"/>
      <c r="AF132" s="1099">
        <v>6.8821557000000002</v>
      </c>
      <c r="AG132" s="1097"/>
      <c r="AH132" s="1097"/>
      <c r="AI132" s="1097"/>
      <c r="AJ132" s="1098"/>
      <c r="AK132" s="1099">
        <v>6.3793107879999997</v>
      </c>
      <c r="AL132" s="1097"/>
      <c r="AM132" s="1097"/>
      <c r="AN132" s="1097"/>
      <c r="AO132" s="1098"/>
      <c r="AP132" s="1001"/>
      <c r="AQ132" s="1002"/>
      <c r="AR132" s="1002"/>
      <c r="AS132" s="1002"/>
      <c r="AT132" s="1100"/>
      <c r="AU132" s="254"/>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1"/>
      <c r="DQ132" s="231"/>
      <c r="DR132" s="231"/>
      <c r="DS132" s="231"/>
      <c r="DT132" s="231"/>
      <c r="DU132" s="231"/>
      <c r="DV132" s="231"/>
      <c r="DW132" s="231"/>
      <c r="DX132" s="231"/>
      <c r="DY132" s="231"/>
      <c r="DZ132" s="231"/>
    </row>
    <row r="133" spans="1:131" s="22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5.8</v>
      </c>
      <c r="AB133" s="1080"/>
      <c r="AC133" s="1080"/>
      <c r="AD133" s="1080"/>
      <c r="AE133" s="1081"/>
      <c r="AF133" s="1079">
        <v>6.2</v>
      </c>
      <c r="AG133" s="1080"/>
      <c r="AH133" s="1080"/>
      <c r="AI133" s="1080"/>
      <c r="AJ133" s="1081"/>
      <c r="AK133" s="1079">
        <v>6.4</v>
      </c>
      <c r="AL133" s="1080"/>
      <c r="AM133" s="1080"/>
      <c r="AN133" s="1080"/>
      <c r="AO133" s="1081"/>
      <c r="AP133" s="1028"/>
      <c r="AQ133" s="1029"/>
      <c r="AR133" s="1029"/>
      <c r="AS133" s="1029"/>
      <c r="AT133" s="1082"/>
      <c r="AU133" s="231"/>
      <c r="AV133" s="231"/>
      <c r="AW133" s="231"/>
      <c r="AX133" s="231"/>
      <c r="AY133" s="231"/>
      <c r="AZ133" s="231"/>
      <c r="BA133" s="231"/>
      <c r="BB133" s="231"/>
      <c r="BC133" s="231"/>
      <c r="BD133" s="231"/>
      <c r="BE133" s="231"/>
      <c r="BF133" s="231"/>
      <c r="BG133" s="231"/>
      <c r="BH133" s="231"/>
      <c r="BI133" s="231"/>
      <c r="BJ133" s="231"/>
      <c r="BK133" s="231"/>
      <c r="BL133" s="231"/>
      <c r="BM133" s="231"/>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1"/>
      <c r="DQ133" s="231"/>
      <c r="DR133" s="231"/>
      <c r="DS133" s="231"/>
      <c r="DT133" s="231"/>
      <c r="DU133" s="231"/>
      <c r="DV133" s="231"/>
      <c r="DW133" s="231"/>
      <c r="DX133" s="231"/>
      <c r="DY133" s="231"/>
      <c r="DZ133" s="231"/>
    </row>
    <row r="134" spans="1:131" ht="11.25" customHeight="1" x14ac:dyDescent="0.15">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1"/>
      <c r="AV134" s="231"/>
      <c r="AW134" s="231"/>
      <c r="AX134" s="231"/>
      <c r="AY134" s="231"/>
      <c r="AZ134" s="231"/>
      <c r="BA134" s="231"/>
      <c r="BB134" s="231"/>
      <c r="BC134" s="231"/>
      <c r="BD134" s="231"/>
      <c r="BE134" s="231"/>
      <c r="BF134" s="231"/>
      <c r="BG134" s="231"/>
      <c r="BH134" s="231"/>
      <c r="BI134" s="231"/>
      <c r="BJ134" s="231"/>
      <c r="BK134" s="231"/>
      <c r="BL134" s="231"/>
      <c r="BM134" s="231"/>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1"/>
      <c r="DQ134" s="231"/>
      <c r="DR134" s="231"/>
      <c r="DS134" s="231"/>
      <c r="DT134" s="231"/>
      <c r="DU134" s="231"/>
      <c r="DV134" s="231"/>
      <c r="DW134" s="231"/>
      <c r="DX134" s="231"/>
      <c r="DY134" s="231"/>
      <c r="DZ134" s="231"/>
      <c r="EA134" s="228"/>
    </row>
    <row r="135" spans="1:131" ht="14.25" hidden="1" x14ac:dyDescent="0.1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dad+CbmG8Won0FcsF/jqdbfgQtglUyakBJkKO5dEy1M+TIAfjs/15IiUWc5O2aIx3rHRKDyGv2Gn/BzFWk5Deg==" saltValue="8EzD+THbKCrn7DpQQPNj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7" customWidth="1"/>
    <col min="121" max="121" width="0" style="256" hidden="1" customWidth="1"/>
    <col min="122" max="16384" width="9" style="256" hidden="1"/>
  </cols>
  <sheetData>
    <row r="1" spans="1:120"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6"/>
    </row>
    <row r="17" spans="119:120" x14ac:dyDescent="0.15">
      <c r="DP17" s="256"/>
    </row>
    <row r="18" spans="119:120" x14ac:dyDescent="0.15"/>
    <row r="19" spans="119:120" x14ac:dyDescent="0.15"/>
    <row r="20" spans="119:120" x14ac:dyDescent="0.15">
      <c r="DO20" s="256"/>
      <c r="DP20" s="256"/>
    </row>
    <row r="21" spans="119:120" x14ac:dyDescent="0.15">
      <c r="DP21" s="256"/>
    </row>
    <row r="22" spans="119:120" x14ac:dyDescent="0.15"/>
    <row r="23" spans="119:120" x14ac:dyDescent="0.15">
      <c r="DO23" s="256"/>
      <c r="DP23" s="256"/>
    </row>
    <row r="24" spans="119:120" x14ac:dyDescent="0.15">
      <c r="DP24" s="256"/>
    </row>
    <row r="25" spans="119:120" x14ac:dyDescent="0.15">
      <c r="DP25" s="256"/>
    </row>
    <row r="26" spans="119:120" x14ac:dyDescent="0.15">
      <c r="DO26" s="256"/>
      <c r="DP26" s="256"/>
    </row>
    <row r="27" spans="119:120" x14ac:dyDescent="0.15"/>
    <row r="28" spans="119:120" x14ac:dyDescent="0.15">
      <c r="DO28" s="256"/>
      <c r="DP28" s="256"/>
    </row>
    <row r="29" spans="119:120" x14ac:dyDescent="0.15">
      <c r="DP29" s="256"/>
    </row>
    <row r="30" spans="119:120" x14ac:dyDescent="0.15"/>
    <row r="31" spans="119:120" x14ac:dyDescent="0.15">
      <c r="DO31" s="256"/>
      <c r="DP31" s="256"/>
    </row>
    <row r="32" spans="119:120" x14ac:dyDescent="0.15"/>
    <row r="33" spans="98:120" x14ac:dyDescent="0.15">
      <c r="DO33" s="256"/>
      <c r="DP33" s="256"/>
    </row>
    <row r="34" spans="98:120" x14ac:dyDescent="0.15">
      <c r="DM34" s="256"/>
    </row>
    <row r="35" spans="98:120" x14ac:dyDescent="0.15">
      <c r="CT35" s="256"/>
      <c r="CU35" s="256"/>
      <c r="CV35" s="256"/>
      <c r="CY35" s="256"/>
      <c r="CZ35" s="256"/>
      <c r="DA35" s="256"/>
      <c r="DD35" s="256"/>
      <c r="DE35" s="256"/>
      <c r="DF35" s="256"/>
      <c r="DI35" s="256"/>
      <c r="DJ35" s="256"/>
      <c r="DK35" s="256"/>
      <c r="DM35" s="256"/>
      <c r="DN35" s="256"/>
      <c r="DO35" s="256"/>
      <c r="DP35" s="256"/>
    </row>
    <row r="36" spans="98:120" x14ac:dyDescent="0.15"/>
    <row r="37" spans="98:120" x14ac:dyDescent="0.15">
      <c r="CW37" s="256"/>
      <c r="DB37" s="256"/>
      <c r="DG37" s="256"/>
      <c r="DL37" s="256"/>
      <c r="DP37" s="256"/>
    </row>
    <row r="38" spans="98:120" x14ac:dyDescent="0.15">
      <c r="CT38" s="256"/>
      <c r="CU38" s="256"/>
      <c r="CV38" s="256"/>
      <c r="CW38" s="256"/>
      <c r="CY38" s="256"/>
      <c r="CZ38" s="256"/>
      <c r="DA38" s="256"/>
      <c r="DB38" s="256"/>
      <c r="DD38" s="256"/>
      <c r="DE38" s="256"/>
      <c r="DF38" s="256"/>
      <c r="DG38" s="256"/>
      <c r="DI38" s="256"/>
      <c r="DJ38" s="256"/>
      <c r="DK38" s="256"/>
      <c r="DL38" s="256"/>
      <c r="DN38" s="256"/>
      <c r="DO38" s="256"/>
      <c r="DP38" s="25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6"/>
      <c r="DO49" s="256"/>
      <c r="DP49" s="25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6"/>
      <c r="CS63" s="256"/>
      <c r="CX63" s="256"/>
      <c r="DC63" s="256"/>
      <c r="DH63" s="256"/>
    </row>
    <row r="64" spans="22:120" x14ac:dyDescent="0.15">
      <c r="V64" s="256"/>
    </row>
    <row r="65" spans="15:120" x14ac:dyDescent="0.15">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x14ac:dyDescent="0.15">
      <c r="Q66" s="256"/>
      <c r="S66" s="256"/>
      <c r="U66" s="256"/>
      <c r="DM66" s="256"/>
    </row>
    <row r="67" spans="15:120" x14ac:dyDescent="0.15">
      <c r="O67" s="256"/>
      <c r="P67" s="256"/>
      <c r="R67" s="256"/>
      <c r="T67" s="256"/>
      <c r="Y67" s="256"/>
      <c r="CT67" s="256"/>
      <c r="CV67" s="256"/>
      <c r="CW67" s="256"/>
      <c r="CY67" s="256"/>
      <c r="DA67" s="256"/>
      <c r="DB67" s="256"/>
      <c r="DD67" s="256"/>
      <c r="DF67" s="256"/>
      <c r="DG67" s="256"/>
      <c r="DI67" s="256"/>
      <c r="DK67" s="256"/>
      <c r="DL67" s="256"/>
      <c r="DN67" s="256"/>
      <c r="DO67" s="256"/>
      <c r="DP67" s="256"/>
    </row>
    <row r="68" spans="15:120" x14ac:dyDescent="0.15"/>
    <row r="69" spans="15:120" x14ac:dyDescent="0.15"/>
    <row r="70" spans="15:120" x14ac:dyDescent="0.15"/>
    <row r="71" spans="15:120" x14ac:dyDescent="0.15"/>
    <row r="72" spans="15:120" x14ac:dyDescent="0.15">
      <c r="DP72" s="256"/>
    </row>
    <row r="73" spans="15:120" x14ac:dyDescent="0.15">
      <c r="DP73" s="25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6"/>
      <c r="CX96" s="256"/>
      <c r="DC96" s="256"/>
      <c r="DH96" s="256"/>
    </row>
    <row r="97" spans="24:120" x14ac:dyDescent="0.15">
      <c r="CS97" s="256"/>
      <c r="CX97" s="256"/>
      <c r="DC97" s="256"/>
      <c r="DH97" s="256"/>
      <c r="DP97" s="257" t="s">
        <v>476</v>
      </c>
    </row>
    <row r="98" spans="24:120" hidden="1" x14ac:dyDescent="0.15">
      <c r="CS98" s="256"/>
      <c r="CX98" s="256"/>
      <c r="DC98" s="256"/>
      <c r="DH98" s="256"/>
    </row>
    <row r="99" spans="24:120" hidden="1" x14ac:dyDescent="0.15">
      <c r="CS99" s="256"/>
      <c r="CX99" s="256"/>
      <c r="DC99" s="256"/>
      <c r="DH99" s="256"/>
    </row>
    <row r="101" spans="24:120" ht="12" hidden="1" customHeight="1" x14ac:dyDescent="0.15">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15">
      <c r="CU102" s="256"/>
      <c r="CZ102" s="256"/>
      <c r="DE102" s="256"/>
      <c r="DJ102" s="256"/>
      <c r="DM102" s="256"/>
    </row>
    <row r="103" spans="24:120" hidden="1" x14ac:dyDescent="0.15">
      <c r="CT103" s="256"/>
      <c r="CV103" s="256"/>
      <c r="CW103" s="256"/>
      <c r="CY103" s="256"/>
      <c r="DA103" s="256"/>
      <c r="DB103" s="256"/>
      <c r="DD103" s="256"/>
      <c r="DF103" s="256"/>
      <c r="DG103" s="256"/>
      <c r="DI103" s="256"/>
      <c r="DK103" s="256"/>
      <c r="DL103" s="256"/>
      <c r="DM103" s="256"/>
      <c r="DN103" s="256"/>
      <c r="DO103" s="256"/>
      <c r="DP103" s="256"/>
    </row>
    <row r="104" spans="24:120" hidden="1" x14ac:dyDescent="0.15">
      <c r="CV104" s="256"/>
      <c r="CW104" s="256"/>
      <c r="DA104" s="256"/>
      <c r="DB104" s="256"/>
      <c r="DF104" s="256"/>
      <c r="DG104" s="256"/>
      <c r="DK104" s="256"/>
      <c r="DL104" s="256"/>
      <c r="DN104" s="256"/>
      <c r="DO104" s="256"/>
      <c r="DP104" s="256"/>
    </row>
    <row r="105" spans="24:120" ht="12.75" hidden="1" customHeight="1" x14ac:dyDescent="0.15"/>
  </sheetData>
  <sheetProtection algorithmName="SHA-512" hashValue="lUfAxgF39zoDTciqVn2+hyYWs91r8UQVR7tFqGC3wUIIMDPBVtS13Y0fJ99VZ4I5hGScUSNrn2h6tDCY/snNtA==" saltValue="3dJCnqBIGV7QgnoOXXIR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7" customWidth="1"/>
    <col min="117" max="16384" width="9" style="256" hidden="1"/>
  </cols>
  <sheetData>
    <row r="1" spans="2:116"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x14ac:dyDescent="0.15"/>
    <row r="3" spans="2:116" x14ac:dyDescent="0.15"/>
    <row r="4" spans="2:116" x14ac:dyDescent="0.15">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x14ac:dyDescent="0.1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x14ac:dyDescent="0.15"/>
    <row r="20" spans="9:116" x14ac:dyDescent="0.15"/>
    <row r="21" spans="9:116" x14ac:dyDescent="0.15">
      <c r="DL21" s="256"/>
    </row>
    <row r="22" spans="9:116" x14ac:dyDescent="0.15">
      <c r="DI22" s="256"/>
      <c r="DJ22" s="256"/>
      <c r="DK22" s="256"/>
      <c r="DL22" s="256"/>
    </row>
    <row r="23" spans="9:116" x14ac:dyDescent="0.15">
      <c r="CY23" s="256"/>
      <c r="CZ23" s="256"/>
      <c r="DA23" s="256"/>
      <c r="DB23" s="256"/>
      <c r="DC23" s="256"/>
      <c r="DD23" s="256"/>
      <c r="DE23" s="256"/>
      <c r="DF23" s="256"/>
      <c r="DG23" s="256"/>
      <c r="DH23" s="256"/>
      <c r="DI23" s="256"/>
      <c r="DJ23" s="256"/>
      <c r="DK23" s="256"/>
      <c r="DL23" s="25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6"/>
      <c r="DA35" s="256"/>
      <c r="DB35" s="256"/>
      <c r="DC35" s="256"/>
      <c r="DD35" s="256"/>
      <c r="DE35" s="256"/>
      <c r="DF35" s="256"/>
      <c r="DG35" s="256"/>
      <c r="DH35" s="256"/>
      <c r="DI35" s="256"/>
      <c r="DJ35" s="256"/>
      <c r="DK35" s="256"/>
      <c r="DL35" s="256"/>
    </row>
    <row r="36" spans="15:116" x14ac:dyDescent="0.15"/>
    <row r="37" spans="15:116" x14ac:dyDescent="0.15">
      <c r="DL37" s="256"/>
    </row>
    <row r="38" spans="15:116" x14ac:dyDescent="0.15">
      <c r="DI38" s="256"/>
      <c r="DJ38" s="256"/>
      <c r="DK38" s="256"/>
      <c r="DL38" s="256"/>
    </row>
    <row r="39" spans="15:116" x14ac:dyDescent="0.15"/>
    <row r="40" spans="15:116" x14ac:dyDescent="0.15"/>
    <row r="41" spans="15:116" x14ac:dyDescent="0.15"/>
    <row r="42" spans="15:116" x14ac:dyDescent="0.15"/>
    <row r="43" spans="15:116" x14ac:dyDescent="0.15">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x14ac:dyDescent="0.15">
      <c r="DL44" s="256"/>
    </row>
    <row r="45" spans="15:116" x14ac:dyDescent="0.15"/>
    <row r="46" spans="15:116" x14ac:dyDescent="0.15">
      <c r="DA46" s="256"/>
      <c r="DB46" s="256"/>
      <c r="DC46" s="256"/>
      <c r="DD46" s="256"/>
      <c r="DE46" s="256"/>
      <c r="DF46" s="256"/>
      <c r="DG46" s="256"/>
      <c r="DH46" s="256"/>
      <c r="DI46" s="256"/>
      <c r="DJ46" s="256"/>
      <c r="DK46" s="256"/>
      <c r="DL46" s="256"/>
    </row>
    <row r="47" spans="15:116" x14ac:dyDescent="0.15"/>
    <row r="48" spans="15:116" x14ac:dyDescent="0.15"/>
    <row r="49" spans="104:116" x14ac:dyDescent="0.15"/>
    <row r="50" spans="104:116" x14ac:dyDescent="0.15">
      <c r="CZ50" s="256"/>
      <c r="DA50" s="256"/>
      <c r="DB50" s="256"/>
      <c r="DC50" s="256"/>
      <c r="DD50" s="256"/>
      <c r="DE50" s="256"/>
      <c r="DF50" s="256"/>
      <c r="DG50" s="256"/>
      <c r="DH50" s="256"/>
      <c r="DI50" s="256"/>
      <c r="DJ50" s="256"/>
      <c r="DK50" s="256"/>
      <c r="DL50" s="256"/>
    </row>
    <row r="51" spans="104:116" x14ac:dyDescent="0.15"/>
    <row r="52" spans="104:116" x14ac:dyDescent="0.15"/>
    <row r="53" spans="104:116" x14ac:dyDescent="0.15">
      <c r="DL53" s="25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6"/>
      <c r="DD67" s="256"/>
      <c r="DE67" s="256"/>
      <c r="DF67" s="256"/>
      <c r="DG67" s="256"/>
      <c r="DH67" s="256"/>
      <c r="DI67" s="256"/>
      <c r="DJ67" s="256"/>
      <c r="DK67" s="256"/>
      <c r="DL67" s="25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Scsu6+j4qTluzYfRqfdwjZAScAHp3nr7t9edM0Q/1oTkVVWlQ7ptcnxrkRwmSnUIiA+PQasbdHDPyzU0/Ew+A==" saltValue="B4XU8uuCTNHDb/RrxY5+T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8" customWidth="1"/>
    <col min="37" max="44" width="17" style="258" customWidth="1"/>
    <col min="45" max="45" width="6.125" style="265" customWidth="1"/>
    <col min="46" max="46" width="3" style="263" customWidth="1"/>
    <col min="47" max="47" width="19.125" style="258" hidden="1" customWidth="1"/>
    <col min="48" max="52" width="12.625" style="258" hidden="1" customWidth="1"/>
    <col min="53" max="16384" width="8.625" style="258" hidden="1"/>
  </cols>
  <sheetData>
    <row r="1" spans="1:46" x14ac:dyDescent="0.15">
      <c r="AS1" s="259"/>
      <c r="AT1" s="259"/>
    </row>
    <row r="2" spans="1:46" x14ac:dyDescent="0.15">
      <c r="AS2" s="259"/>
      <c r="AT2" s="259"/>
    </row>
    <row r="3" spans="1:46" x14ac:dyDescent="0.15">
      <c r="AS3" s="259"/>
      <c r="AT3" s="259"/>
    </row>
    <row r="4" spans="1:46" x14ac:dyDescent="0.15">
      <c r="AS4" s="259"/>
      <c r="AT4" s="259"/>
    </row>
    <row r="5" spans="1:46" ht="17.25" x14ac:dyDescent="0.15">
      <c r="A5" s="260" t="s">
        <v>477</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x14ac:dyDescent="0.15">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478</v>
      </c>
      <c r="AL6" s="264"/>
      <c r="AM6" s="264"/>
      <c r="AN6" s="264"/>
      <c r="AO6" s="259"/>
      <c r="AP6" s="259"/>
      <c r="AQ6" s="259"/>
      <c r="AR6" s="259"/>
    </row>
    <row r="7" spans="1:46" ht="13.5" customHeight="1" x14ac:dyDescent="0.15">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14" t="s">
        <v>479</v>
      </c>
      <c r="AP7" s="269"/>
      <c r="AQ7" s="270" t="s">
        <v>480</v>
      </c>
      <c r="AR7" s="271"/>
    </row>
    <row r="8" spans="1:46" x14ac:dyDescent="0.15">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15"/>
      <c r="AP8" s="275" t="s">
        <v>481</v>
      </c>
      <c r="AQ8" s="276" t="s">
        <v>482</v>
      </c>
      <c r="AR8" s="277" t="s">
        <v>483</v>
      </c>
    </row>
    <row r="9" spans="1:46" x14ac:dyDescent="0.15">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16" t="s">
        <v>484</v>
      </c>
      <c r="AL9" s="1117"/>
      <c r="AM9" s="1117"/>
      <c r="AN9" s="1118"/>
      <c r="AO9" s="278">
        <v>6338817</v>
      </c>
      <c r="AP9" s="278">
        <v>59701</v>
      </c>
      <c r="AQ9" s="279">
        <v>63160</v>
      </c>
      <c r="AR9" s="280">
        <v>-5.5</v>
      </c>
    </row>
    <row r="10" spans="1:46" ht="13.5" customHeight="1" x14ac:dyDescent="0.15">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16" t="s">
        <v>485</v>
      </c>
      <c r="AL10" s="1117"/>
      <c r="AM10" s="1117"/>
      <c r="AN10" s="1118"/>
      <c r="AO10" s="281">
        <v>1201899</v>
      </c>
      <c r="AP10" s="281">
        <v>11320</v>
      </c>
      <c r="AQ10" s="282">
        <v>4257</v>
      </c>
      <c r="AR10" s="283">
        <v>165.9</v>
      </c>
    </row>
    <row r="11" spans="1:46" ht="13.5" customHeight="1" x14ac:dyDescent="0.15">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16" t="s">
        <v>486</v>
      </c>
      <c r="AL11" s="1117"/>
      <c r="AM11" s="1117"/>
      <c r="AN11" s="1118"/>
      <c r="AO11" s="281">
        <v>324730</v>
      </c>
      <c r="AP11" s="281">
        <v>3058</v>
      </c>
      <c r="AQ11" s="282">
        <v>595</v>
      </c>
      <c r="AR11" s="283">
        <v>413.9</v>
      </c>
    </row>
    <row r="12" spans="1:46" ht="13.5" customHeight="1" x14ac:dyDescent="0.15">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16" t="s">
        <v>487</v>
      </c>
      <c r="AL12" s="1117"/>
      <c r="AM12" s="1117"/>
      <c r="AN12" s="1118"/>
      <c r="AO12" s="281" t="s">
        <v>488</v>
      </c>
      <c r="AP12" s="281" t="s">
        <v>488</v>
      </c>
      <c r="AQ12" s="282">
        <v>9</v>
      </c>
      <c r="AR12" s="283" t="s">
        <v>488</v>
      </c>
    </row>
    <row r="13" spans="1:46" ht="13.5" customHeight="1" x14ac:dyDescent="0.15">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16" t="s">
        <v>489</v>
      </c>
      <c r="AL13" s="1117"/>
      <c r="AM13" s="1117"/>
      <c r="AN13" s="1118"/>
      <c r="AO13" s="281">
        <v>411409</v>
      </c>
      <c r="AP13" s="281">
        <v>3875</v>
      </c>
      <c r="AQ13" s="282">
        <v>2608</v>
      </c>
      <c r="AR13" s="283">
        <v>48.6</v>
      </c>
    </row>
    <row r="14" spans="1:46" ht="13.5" customHeight="1" x14ac:dyDescent="0.15">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16" t="s">
        <v>490</v>
      </c>
      <c r="AL14" s="1117"/>
      <c r="AM14" s="1117"/>
      <c r="AN14" s="1118"/>
      <c r="AO14" s="281">
        <v>150071</v>
      </c>
      <c r="AP14" s="281">
        <v>1413</v>
      </c>
      <c r="AQ14" s="282">
        <v>1202</v>
      </c>
      <c r="AR14" s="283">
        <v>17.600000000000001</v>
      </c>
    </row>
    <row r="15" spans="1:46" ht="13.5" customHeight="1" x14ac:dyDescent="0.15">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19" t="s">
        <v>491</v>
      </c>
      <c r="AL15" s="1120"/>
      <c r="AM15" s="1120"/>
      <c r="AN15" s="1121"/>
      <c r="AO15" s="281">
        <v>-40996</v>
      </c>
      <c r="AP15" s="281">
        <v>-386</v>
      </c>
      <c r="AQ15" s="282">
        <v>-3084</v>
      </c>
      <c r="AR15" s="283">
        <v>-87.5</v>
      </c>
    </row>
    <row r="16" spans="1:46" x14ac:dyDescent="0.15">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19" t="s">
        <v>177</v>
      </c>
      <c r="AL16" s="1120"/>
      <c r="AM16" s="1120"/>
      <c r="AN16" s="1121"/>
      <c r="AO16" s="281">
        <v>8385930</v>
      </c>
      <c r="AP16" s="281">
        <v>78981</v>
      </c>
      <c r="AQ16" s="282">
        <v>68747</v>
      </c>
      <c r="AR16" s="283">
        <v>14.9</v>
      </c>
    </row>
    <row r="17" spans="1:46" x14ac:dyDescent="0.15">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x14ac:dyDescent="0.15">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x14ac:dyDescent="0.15">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492</v>
      </c>
      <c r="AL19" s="259"/>
      <c r="AM19" s="259"/>
      <c r="AN19" s="259"/>
      <c r="AO19" s="259"/>
      <c r="AP19" s="259"/>
      <c r="AQ19" s="259"/>
      <c r="AR19" s="259"/>
    </row>
    <row r="20" spans="1:46" x14ac:dyDescent="0.15">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493</v>
      </c>
      <c r="AP20" s="290" t="s">
        <v>494</v>
      </c>
      <c r="AQ20" s="291" t="s">
        <v>495</v>
      </c>
      <c r="AR20" s="292"/>
    </row>
    <row r="21" spans="1:46" s="298" customFormat="1" x14ac:dyDescent="0.15">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22" t="s">
        <v>496</v>
      </c>
      <c r="AL21" s="1123"/>
      <c r="AM21" s="1123"/>
      <c r="AN21" s="1124"/>
      <c r="AO21" s="294">
        <v>5.98</v>
      </c>
      <c r="AP21" s="295">
        <v>6.22</v>
      </c>
      <c r="AQ21" s="296">
        <v>-0.24</v>
      </c>
      <c r="AR21" s="264"/>
      <c r="AS21" s="297"/>
      <c r="AT21" s="293"/>
    </row>
    <row r="22" spans="1:46" s="298" customFormat="1" x14ac:dyDescent="0.15">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22" t="s">
        <v>497</v>
      </c>
      <c r="AL22" s="1123"/>
      <c r="AM22" s="1123"/>
      <c r="AN22" s="1124"/>
      <c r="AO22" s="299">
        <v>102.4</v>
      </c>
      <c r="AP22" s="300">
        <v>98.7</v>
      </c>
      <c r="AQ22" s="301">
        <v>3.7</v>
      </c>
      <c r="AR22" s="285"/>
      <c r="AS22" s="297"/>
      <c r="AT22" s="293"/>
    </row>
    <row r="23" spans="1:46" s="298" customFormat="1" x14ac:dyDescent="0.15">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x14ac:dyDescent="0.15">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4"/>
    </row>
    <row r="27" spans="1:46" x14ac:dyDescent="0.15">
      <c r="A27" s="306"/>
      <c r="AO27" s="259"/>
      <c r="AP27" s="259"/>
      <c r="AQ27" s="259"/>
      <c r="AR27" s="259"/>
      <c r="AS27" s="259"/>
      <c r="AT27" s="259"/>
    </row>
    <row r="28" spans="1:46" ht="17.25" x14ac:dyDescent="0.15">
      <c r="A28" s="260" t="s">
        <v>499</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x14ac:dyDescent="0.15">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500</v>
      </c>
      <c r="AL29" s="264"/>
      <c r="AM29" s="264"/>
      <c r="AN29" s="264"/>
      <c r="AO29" s="259"/>
      <c r="AP29" s="259"/>
      <c r="AQ29" s="259"/>
      <c r="AR29" s="259"/>
      <c r="AS29" s="308"/>
    </row>
    <row r="30" spans="1:46" ht="13.5" customHeight="1" x14ac:dyDescent="0.15">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14" t="s">
        <v>479</v>
      </c>
      <c r="AP30" s="269"/>
      <c r="AQ30" s="270" t="s">
        <v>480</v>
      </c>
      <c r="AR30" s="271"/>
    </row>
    <row r="31" spans="1:46" x14ac:dyDescent="0.15">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15"/>
      <c r="AP31" s="275" t="s">
        <v>481</v>
      </c>
      <c r="AQ31" s="276" t="s">
        <v>482</v>
      </c>
      <c r="AR31" s="277" t="s">
        <v>483</v>
      </c>
    </row>
    <row r="32" spans="1:46" ht="27" customHeight="1" x14ac:dyDescent="0.15">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30" t="s">
        <v>501</v>
      </c>
      <c r="AL32" s="1131"/>
      <c r="AM32" s="1131"/>
      <c r="AN32" s="1132"/>
      <c r="AO32" s="309">
        <v>3736231</v>
      </c>
      <c r="AP32" s="309">
        <v>35189</v>
      </c>
      <c r="AQ32" s="310">
        <v>33476</v>
      </c>
      <c r="AR32" s="311">
        <v>5.0999999999999996</v>
      </c>
    </row>
    <row r="33" spans="1:46" ht="13.5" customHeight="1" x14ac:dyDescent="0.15">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30" t="s">
        <v>502</v>
      </c>
      <c r="AL33" s="1131"/>
      <c r="AM33" s="1131"/>
      <c r="AN33" s="1132"/>
      <c r="AO33" s="309" t="s">
        <v>488</v>
      </c>
      <c r="AP33" s="309" t="s">
        <v>488</v>
      </c>
      <c r="AQ33" s="310" t="s">
        <v>488</v>
      </c>
      <c r="AR33" s="311" t="s">
        <v>488</v>
      </c>
    </row>
    <row r="34" spans="1:46" ht="27" customHeight="1" x14ac:dyDescent="0.15">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30" t="s">
        <v>503</v>
      </c>
      <c r="AL34" s="1131"/>
      <c r="AM34" s="1131"/>
      <c r="AN34" s="1132"/>
      <c r="AO34" s="309" t="s">
        <v>488</v>
      </c>
      <c r="AP34" s="309" t="s">
        <v>488</v>
      </c>
      <c r="AQ34" s="310">
        <v>23</v>
      </c>
      <c r="AR34" s="311" t="s">
        <v>488</v>
      </c>
    </row>
    <row r="35" spans="1:46" ht="27" customHeight="1" x14ac:dyDescent="0.15">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30" t="s">
        <v>504</v>
      </c>
      <c r="AL35" s="1131"/>
      <c r="AM35" s="1131"/>
      <c r="AN35" s="1132"/>
      <c r="AO35" s="309">
        <v>732930</v>
      </c>
      <c r="AP35" s="309">
        <v>6903</v>
      </c>
      <c r="AQ35" s="310">
        <v>5696</v>
      </c>
      <c r="AR35" s="311">
        <v>21.2</v>
      </c>
    </row>
    <row r="36" spans="1:46" ht="27" customHeight="1" x14ac:dyDescent="0.15">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30" t="s">
        <v>505</v>
      </c>
      <c r="AL36" s="1131"/>
      <c r="AM36" s="1131"/>
      <c r="AN36" s="1132"/>
      <c r="AO36" s="309">
        <v>39081</v>
      </c>
      <c r="AP36" s="309">
        <v>368</v>
      </c>
      <c r="AQ36" s="310">
        <v>1273</v>
      </c>
      <c r="AR36" s="311">
        <v>-71.099999999999994</v>
      </c>
    </row>
    <row r="37" spans="1:46" ht="13.5" customHeight="1" x14ac:dyDescent="0.15">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30" t="s">
        <v>506</v>
      </c>
      <c r="AL37" s="1131"/>
      <c r="AM37" s="1131"/>
      <c r="AN37" s="1132"/>
      <c r="AO37" s="309">
        <v>32250</v>
      </c>
      <c r="AP37" s="309">
        <v>304</v>
      </c>
      <c r="AQ37" s="310">
        <v>486</v>
      </c>
      <c r="AR37" s="311">
        <v>-37.4</v>
      </c>
    </row>
    <row r="38" spans="1:46" ht="27" customHeight="1" x14ac:dyDescent="0.15">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33" t="s">
        <v>507</v>
      </c>
      <c r="AL38" s="1134"/>
      <c r="AM38" s="1134"/>
      <c r="AN38" s="1135"/>
      <c r="AO38" s="312">
        <v>189</v>
      </c>
      <c r="AP38" s="312">
        <v>2</v>
      </c>
      <c r="AQ38" s="313">
        <v>0</v>
      </c>
      <c r="AR38" s="301">
        <v>0</v>
      </c>
      <c r="AS38" s="308"/>
    </row>
    <row r="39" spans="1:46" x14ac:dyDescent="0.15">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33" t="s">
        <v>508</v>
      </c>
      <c r="AL39" s="1134"/>
      <c r="AM39" s="1134"/>
      <c r="AN39" s="1135"/>
      <c r="AO39" s="309">
        <v>-1010853</v>
      </c>
      <c r="AP39" s="309">
        <v>-9521</v>
      </c>
      <c r="AQ39" s="310">
        <v>-6136</v>
      </c>
      <c r="AR39" s="311">
        <v>55.2</v>
      </c>
      <c r="AS39" s="308"/>
    </row>
    <row r="40" spans="1:46" ht="27" customHeight="1" x14ac:dyDescent="0.15">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30" t="s">
        <v>509</v>
      </c>
      <c r="AL40" s="1131"/>
      <c r="AM40" s="1131"/>
      <c r="AN40" s="1132"/>
      <c r="AO40" s="309">
        <v>-2215688</v>
      </c>
      <c r="AP40" s="309">
        <v>-20868</v>
      </c>
      <c r="AQ40" s="310">
        <v>-25079</v>
      </c>
      <c r="AR40" s="311">
        <v>-16.8</v>
      </c>
      <c r="AS40" s="308"/>
    </row>
    <row r="41" spans="1:46" x14ac:dyDescent="0.15">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36" t="s">
        <v>287</v>
      </c>
      <c r="AL41" s="1137"/>
      <c r="AM41" s="1137"/>
      <c r="AN41" s="1138"/>
      <c r="AO41" s="309">
        <v>1314140</v>
      </c>
      <c r="AP41" s="309">
        <v>12377</v>
      </c>
      <c r="AQ41" s="310">
        <v>9740</v>
      </c>
      <c r="AR41" s="311">
        <v>27.1</v>
      </c>
      <c r="AS41" s="308"/>
    </row>
    <row r="42" spans="1:46" x14ac:dyDescent="0.15">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x14ac:dyDescent="0.15">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x14ac:dyDescent="0.15">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x14ac:dyDescent="0.15">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x14ac:dyDescent="0.15">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15">
      <c r="A47" s="318" t="s">
        <v>510</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x14ac:dyDescent="0.15">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511</v>
      </c>
      <c r="AL48" s="319"/>
      <c r="AM48" s="319"/>
      <c r="AN48" s="319"/>
      <c r="AO48" s="319"/>
      <c r="AP48" s="319"/>
      <c r="AQ48" s="320"/>
      <c r="AR48" s="319"/>
    </row>
    <row r="49" spans="1:44" ht="13.5" customHeight="1" x14ac:dyDescent="0.15">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25" t="s">
        <v>479</v>
      </c>
      <c r="AN49" s="1127" t="s">
        <v>512</v>
      </c>
      <c r="AO49" s="1128"/>
      <c r="AP49" s="1128"/>
      <c r="AQ49" s="1128"/>
      <c r="AR49" s="1129"/>
    </row>
    <row r="50" spans="1:44" x14ac:dyDescent="0.15">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26"/>
      <c r="AN50" s="325" t="s">
        <v>513</v>
      </c>
      <c r="AO50" s="326" t="s">
        <v>514</v>
      </c>
      <c r="AP50" s="327" t="s">
        <v>515</v>
      </c>
      <c r="AQ50" s="328" t="s">
        <v>516</v>
      </c>
      <c r="AR50" s="329" t="s">
        <v>517</v>
      </c>
    </row>
    <row r="51" spans="1:44" x14ac:dyDescent="0.15">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518</v>
      </c>
      <c r="AL51" s="322"/>
      <c r="AM51" s="330">
        <v>5030926</v>
      </c>
      <c r="AN51" s="331">
        <v>45968</v>
      </c>
      <c r="AO51" s="332">
        <v>43.9</v>
      </c>
      <c r="AP51" s="333">
        <v>42836</v>
      </c>
      <c r="AQ51" s="334">
        <v>-0.9</v>
      </c>
      <c r="AR51" s="335">
        <v>44.8</v>
      </c>
    </row>
    <row r="52" spans="1:44" x14ac:dyDescent="0.15">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519</v>
      </c>
      <c r="AM52" s="338">
        <v>2451103</v>
      </c>
      <c r="AN52" s="339">
        <v>22396</v>
      </c>
      <c r="AO52" s="340">
        <v>47.5</v>
      </c>
      <c r="AP52" s="341">
        <v>22936</v>
      </c>
      <c r="AQ52" s="342">
        <v>1.4</v>
      </c>
      <c r="AR52" s="343">
        <v>46.1</v>
      </c>
    </row>
    <row r="53" spans="1:44" x14ac:dyDescent="0.15">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520</v>
      </c>
      <c r="AL53" s="322"/>
      <c r="AM53" s="330">
        <v>4651330</v>
      </c>
      <c r="AN53" s="331">
        <v>42653</v>
      </c>
      <c r="AO53" s="332">
        <v>-7.2</v>
      </c>
      <c r="AP53" s="333">
        <v>44161</v>
      </c>
      <c r="AQ53" s="334">
        <v>3.1</v>
      </c>
      <c r="AR53" s="335">
        <v>-10.3</v>
      </c>
    </row>
    <row r="54" spans="1:44" x14ac:dyDescent="0.15">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519</v>
      </c>
      <c r="AM54" s="338">
        <v>2155029</v>
      </c>
      <c r="AN54" s="339">
        <v>19762</v>
      </c>
      <c r="AO54" s="340">
        <v>-11.8</v>
      </c>
      <c r="AP54" s="341">
        <v>23644</v>
      </c>
      <c r="AQ54" s="342">
        <v>3.1</v>
      </c>
      <c r="AR54" s="343">
        <v>-14.9</v>
      </c>
    </row>
    <row r="55" spans="1:44" x14ac:dyDescent="0.15">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521</v>
      </c>
      <c r="AL55" s="322"/>
      <c r="AM55" s="330">
        <v>3526148</v>
      </c>
      <c r="AN55" s="331">
        <v>32544</v>
      </c>
      <c r="AO55" s="332">
        <v>-23.7</v>
      </c>
      <c r="AP55" s="333">
        <v>43955</v>
      </c>
      <c r="AQ55" s="334">
        <v>-0.5</v>
      </c>
      <c r="AR55" s="335">
        <v>-23.2</v>
      </c>
    </row>
    <row r="56" spans="1:44" x14ac:dyDescent="0.15">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519</v>
      </c>
      <c r="AM56" s="338">
        <v>1686078</v>
      </c>
      <c r="AN56" s="339">
        <v>15561</v>
      </c>
      <c r="AO56" s="340">
        <v>-21.3</v>
      </c>
      <c r="AP56" s="341">
        <v>21318</v>
      </c>
      <c r="AQ56" s="342">
        <v>-9.8000000000000007</v>
      </c>
      <c r="AR56" s="343">
        <v>-11.5</v>
      </c>
    </row>
    <row r="57" spans="1:44" x14ac:dyDescent="0.15">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522</v>
      </c>
      <c r="AL57" s="322"/>
      <c r="AM57" s="330">
        <v>3343227</v>
      </c>
      <c r="AN57" s="331">
        <v>31186</v>
      </c>
      <c r="AO57" s="332">
        <v>-4.2</v>
      </c>
      <c r="AP57" s="333">
        <v>41921</v>
      </c>
      <c r="AQ57" s="334">
        <v>-4.5999999999999996</v>
      </c>
      <c r="AR57" s="335">
        <v>0.4</v>
      </c>
    </row>
    <row r="58" spans="1:44" x14ac:dyDescent="0.15">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519</v>
      </c>
      <c r="AM58" s="338">
        <v>1417229</v>
      </c>
      <c r="AN58" s="339">
        <v>13220</v>
      </c>
      <c r="AO58" s="340">
        <v>-15</v>
      </c>
      <c r="AP58" s="341">
        <v>21655</v>
      </c>
      <c r="AQ58" s="342">
        <v>1.6</v>
      </c>
      <c r="AR58" s="343">
        <v>-16.600000000000001</v>
      </c>
    </row>
    <row r="59" spans="1:44" x14ac:dyDescent="0.15">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523</v>
      </c>
      <c r="AL59" s="322"/>
      <c r="AM59" s="330">
        <v>4704657</v>
      </c>
      <c r="AN59" s="331">
        <v>44310</v>
      </c>
      <c r="AO59" s="332">
        <v>42.1</v>
      </c>
      <c r="AP59" s="333">
        <v>44585</v>
      </c>
      <c r="AQ59" s="334">
        <v>6.4</v>
      </c>
      <c r="AR59" s="335">
        <v>35.700000000000003</v>
      </c>
    </row>
    <row r="60" spans="1:44" x14ac:dyDescent="0.15">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519</v>
      </c>
      <c r="AM60" s="338">
        <v>1658095</v>
      </c>
      <c r="AN60" s="339">
        <v>15616</v>
      </c>
      <c r="AO60" s="340">
        <v>18.100000000000001</v>
      </c>
      <c r="AP60" s="341">
        <v>23077</v>
      </c>
      <c r="AQ60" s="342">
        <v>6.6</v>
      </c>
      <c r="AR60" s="343">
        <v>11.5</v>
      </c>
    </row>
    <row r="61" spans="1:44" x14ac:dyDescent="0.15">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524</v>
      </c>
      <c r="AL61" s="344"/>
      <c r="AM61" s="345">
        <v>4251258</v>
      </c>
      <c r="AN61" s="346">
        <v>39332</v>
      </c>
      <c r="AO61" s="347">
        <v>10.199999999999999</v>
      </c>
      <c r="AP61" s="348">
        <v>43492</v>
      </c>
      <c r="AQ61" s="349">
        <v>0.7</v>
      </c>
      <c r="AR61" s="335">
        <v>9.5</v>
      </c>
    </row>
    <row r="62" spans="1:44" x14ac:dyDescent="0.15">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519</v>
      </c>
      <c r="AM62" s="338">
        <v>1873507</v>
      </c>
      <c r="AN62" s="339">
        <v>17311</v>
      </c>
      <c r="AO62" s="340">
        <v>3.5</v>
      </c>
      <c r="AP62" s="341">
        <v>22526</v>
      </c>
      <c r="AQ62" s="342">
        <v>0.6</v>
      </c>
      <c r="AR62" s="343">
        <v>2.9</v>
      </c>
    </row>
    <row r="63" spans="1:44" x14ac:dyDescent="0.15">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x14ac:dyDescent="0.15">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x14ac:dyDescent="0.15">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x14ac:dyDescent="0.15">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15">
      <c r="AK67" s="259"/>
      <c r="AL67" s="259"/>
      <c r="AM67" s="259"/>
      <c r="AN67" s="259"/>
      <c r="AO67" s="259"/>
      <c r="AP67" s="259"/>
      <c r="AQ67" s="259"/>
      <c r="AR67" s="259"/>
      <c r="AS67" s="259"/>
      <c r="AT67" s="259"/>
    </row>
    <row r="68" spans="1:46" ht="13.5" hidden="1" customHeight="1" x14ac:dyDescent="0.15">
      <c r="AK68" s="259"/>
      <c r="AL68" s="259"/>
      <c r="AM68" s="259"/>
      <c r="AN68" s="259"/>
      <c r="AO68" s="259"/>
      <c r="AP68" s="259"/>
      <c r="AQ68" s="259"/>
      <c r="AR68" s="259"/>
    </row>
    <row r="69" spans="1:46" ht="13.5" hidden="1" customHeight="1" x14ac:dyDescent="0.15">
      <c r="AK69" s="259"/>
      <c r="AL69" s="259"/>
      <c r="AM69" s="259"/>
      <c r="AN69" s="259"/>
      <c r="AO69" s="259"/>
      <c r="AP69" s="259"/>
      <c r="AQ69" s="259"/>
      <c r="AR69" s="259"/>
    </row>
    <row r="70" spans="1:46" hidden="1" x14ac:dyDescent="0.15">
      <c r="AK70" s="259"/>
      <c r="AL70" s="259"/>
      <c r="AM70" s="259"/>
      <c r="AN70" s="259"/>
      <c r="AO70" s="259"/>
      <c r="AP70" s="259"/>
      <c r="AQ70" s="259"/>
      <c r="AR70" s="259"/>
    </row>
    <row r="71" spans="1:46" hidden="1" x14ac:dyDescent="0.15">
      <c r="AK71" s="259"/>
      <c r="AL71" s="259"/>
      <c r="AM71" s="259"/>
      <c r="AN71" s="259"/>
      <c r="AO71" s="259"/>
      <c r="AP71" s="259"/>
      <c r="AQ71" s="259"/>
      <c r="AR71" s="259"/>
    </row>
    <row r="72" spans="1:46" hidden="1" x14ac:dyDescent="0.15">
      <c r="AK72" s="259"/>
      <c r="AL72" s="259"/>
      <c r="AM72" s="259"/>
      <c r="AN72" s="259"/>
      <c r="AO72" s="259"/>
      <c r="AP72" s="259"/>
      <c r="AQ72" s="259"/>
      <c r="AR72" s="259"/>
    </row>
    <row r="73" spans="1:46" hidden="1" x14ac:dyDescent="0.15">
      <c r="AK73" s="259"/>
      <c r="AL73" s="259"/>
      <c r="AM73" s="259"/>
      <c r="AN73" s="259"/>
      <c r="AO73" s="259"/>
      <c r="AP73" s="259"/>
      <c r="AQ73" s="259"/>
      <c r="AR73" s="259"/>
    </row>
  </sheetData>
  <sheetProtection algorithmName="SHA-512" hashValue="CNd8tIDceO1QfxNVCCYVEYLo58cJaBTcp5OUSsnUUPBhyFKjvqUoIQjCXAeuYZdsr+LN2BllZo00JYkzl7kVAQ==" saltValue="SbQJAIRsaNk/aWMkJIsm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7" customWidth="1"/>
    <col min="126" max="16384" width="9" style="256" hidden="1"/>
  </cols>
  <sheetData>
    <row r="1" spans="2:125" ht="13.5" customHeight="1"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x14ac:dyDescent="0.15">
      <c r="B2" s="256"/>
      <c r="DG2" s="256"/>
    </row>
    <row r="3" spans="2:125" x14ac:dyDescent="0.1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x14ac:dyDescent="0.15"/>
    <row r="5" spans="2:125" x14ac:dyDescent="0.15"/>
    <row r="6" spans="2:125" x14ac:dyDescent="0.15"/>
    <row r="7" spans="2:125" x14ac:dyDescent="0.15"/>
    <row r="8" spans="2:125" x14ac:dyDescent="0.15"/>
    <row r="9" spans="2:125" x14ac:dyDescent="0.15">
      <c r="DU9" s="25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6"/>
    </row>
    <row r="18" spans="125:125" x14ac:dyDescent="0.15"/>
    <row r="19" spans="125:125" x14ac:dyDescent="0.15"/>
    <row r="20" spans="125:125" x14ac:dyDescent="0.15">
      <c r="DU20" s="256"/>
    </row>
    <row r="21" spans="125:125" x14ac:dyDescent="0.15">
      <c r="DU21" s="25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6"/>
    </row>
    <row r="29" spans="125:125" x14ac:dyDescent="0.15"/>
    <row r="30" spans="125:125" x14ac:dyDescent="0.15"/>
    <row r="31" spans="125:125" x14ac:dyDescent="0.15"/>
    <row r="32" spans="125:125" x14ac:dyDescent="0.15"/>
    <row r="33" spans="2:125" x14ac:dyDescent="0.15">
      <c r="B33" s="256"/>
      <c r="G33" s="256"/>
      <c r="I33" s="256"/>
    </row>
    <row r="34" spans="2:125" x14ac:dyDescent="0.15">
      <c r="C34" s="256"/>
      <c r="P34" s="256"/>
      <c r="DE34" s="256"/>
      <c r="DH34" s="256"/>
    </row>
    <row r="35" spans="2:125" x14ac:dyDescent="0.15">
      <c r="D35" s="256"/>
      <c r="E35" s="256"/>
      <c r="DG35" s="256"/>
      <c r="DJ35" s="256"/>
      <c r="DP35" s="256"/>
      <c r="DQ35" s="256"/>
      <c r="DR35" s="256"/>
      <c r="DS35" s="256"/>
      <c r="DT35" s="256"/>
      <c r="DU35" s="256"/>
    </row>
    <row r="36" spans="2:125" x14ac:dyDescent="0.15">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x14ac:dyDescent="0.15">
      <c r="DU37" s="256"/>
    </row>
    <row r="38" spans="2:125" x14ac:dyDescent="0.15">
      <c r="DT38" s="256"/>
      <c r="DU38" s="256"/>
    </row>
    <row r="39" spans="2:125" x14ac:dyDescent="0.15"/>
    <row r="40" spans="2:125" x14ac:dyDescent="0.15">
      <c r="DH40" s="256"/>
    </row>
    <row r="41" spans="2:125" x14ac:dyDescent="0.15">
      <c r="DE41" s="256"/>
    </row>
    <row r="42" spans="2:125" x14ac:dyDescent="0.15">
      <c r="DG42" s="256"/>
      <c r="DJ42" s="256"/>
    </row>
    <row r="43" spans="2:125" x14ac:dyDescent="0.15">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x14ac:dyDescent="0.15">
      <c r="DU44" s="256"/>
    </row>
    <row r="45" spans="2:125" x14ac:dyDescent="0.15"/>
    <row r="46" spans="2:125" x14ac:dyDescent="0.15"/>
    <row r="47" spans="2:125" x14ac:dyDescent="0.15"/>
    <row r="48" spans="2:125" x14ac:dyDescent="0.15">
      <c r="DT48" s="256"/>
      <c r="DU48" s="256"/>
    </row>
    <row r="49" spans="120:125" x14ac:dyDescent="0.15">
      <c r="DU49" s="256"/>
    </row>
    <row r="50" spans="120:125" x14ac:dyDescent="0.15">
      <c r="DU50" s="256"/>
    </row>
    <row r="51" spans="120:125" x14ac:dyDescent="0.15">
      <c r="DP51" s="256"/>
      <c r="DQ51" s="256"/>
      <c r="DR51" s="256"/>
      <c r="DS51" s="256"/>
      <c r="DT51" s="256"/>
      <c r="DU51" s="256"/>
    </row>
    <row r="52" spans="120:125" x14ac:dyDescent="0.15"/>
    <row r="53" spans="120:125" x14ac:dyDescent="0.15"/>
    <row r="54" spans="120:125" x14ac:dyDescent="0.15">
      <c r="DU54" s="256"/>
    </row>
    <row r="55" spans="120:125" x14ac:dyDescent="0.15"/>
    <row r="56" spans="120:125" x14ac:dyDescent="0.15"/>
    <row r="57" spans="120:125" x14ac:dyDescent="0.15"/>
    <row r="58" spans="120:125" x14ac:dyDescent="0.15">
      <c r="DU58" s="256"/>
    </row>
    <row r="59" spans="120:125" x14ac:dyDescent="0.15"/>
    <row r="60" spans="120:125" x14ac:dyDescent="0.15"/>
    <row r="61" spans="120:125" x14ac:dyDescent="0.15"/>
    <row r="62" spans="120:125" x14ac:dyDescent="0.15"/>
    <row r="63" spans="120:125" x14ac:dyDescent="0.15">
      <c r="DU63" s="256"/>
    </row>
    <row r="64" spans="120:125" x14ac:dyDescent="0.15">
      <c r="DT64" s="256"/>
      <c r="DU64" s="256"/>
    </row>
    <row r="65" spans="123:125" x14ac:dyDescent="0.15"/>
    <row r="66" spans="123:125" x14ac:dyDescent="0.15"/>
    <row r="67" spans="123:125" x14ac:dyDescent="0.15"/>
    <row r="68" spans="123:125" x14ac:dyDescent="0.15"/>
    <row r="69" spans="123:125" x14ac:dyDescent="0.15">
      <c r="DS69" s="256"/>
      <c r="DT69" s="256"/>
      <c r="DU69" s="25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6"/>
    </row>
    <row r="83" spans="116:125" x14ac:dyDescent="0.15">
      <c r="DM83" s="256"/>
      <c r="DN83" s="256"/>
      <c r="DO83" s="256"/>
      <c r="DP83" s="256"/>
      <c r="DQ83" s="256"/>
      <c r="DR83" s="256"/>
      <c r="DS83" s="256"/>
      <c r="DT83" s="256"/>
      <c r="DU83" s="256"/>
    </row>
    <row r="84" spans="116:125" x14ac:dyDescent="0.15"/>
    <row r="85" spans="116:125" x14ac:dyDescent="0.15"/>
    <row r="86" spans="116:125" x14ac:dyDescent="0.15"/>
    <row r="87" spans="116:125" x14ac:dyDescent="0.15"/>
    <row r="88" spans="116:125" x14ac:dyDescent="0.15">
      <c r="DU88" s="25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6"/>
      <c r="DT94" s="256"/>
      <c r="DU94" s="256"/>
    </row>
    <row r="95" spans="116:125" ht="13.5" customHeight="1" x14ac:dyDescent="0.15">
      <c r="DU95" s="25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6"/>
    </row>
    <row r="102" spans="124:125" ht="13.5" customHeight="1" x14ac:dyDescent="0.15"/>
    <row r="103" spans="124:125" ht="13.5" customHeight="1" x14ac:dyDescent="0.15"/>
    <row r="104" spans="124:125" ht="13.5" customHeight="1" x14ac:dyDescent="0.15">
      <c r="DT104" s="256"/>
      <c r="DU104" s="25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476</v>
      </c>
    </row>
    <row r="120" spans="125:125" ht="13.5" hidden="1" customHeight="1" x14ac:dyDescent="0.15"/>
    <row r="121" spans="125:125" ht="13.5" hidden="1" customHeight="1" x14ac:dyDescent="0.15">
      <c r="DU121" s="256"/>
    </row>
  </sheetData>
  <sheetProtection algorithmName="SHA-512" hashValue="ppfVjxoom87PtrCMJj4XWsYAms49LbipBsf06KelGcgnHGvszs+OXV4n1vRReeYRvU+K7Z4HqXtZkPFAr1rgaw==" saltValue="fdildxeXLdQprfKMQIpD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7" customWidth="1"/>
    <col min="126" max="142" width="0" style="256" hidden="1" customWidth="1"/>
    <col min="143" max="16384" width="9" style="256" hidden="1"/>
  </cols>
  <sheetData>
    <row r="1" spans="1:125" ht="13.5" customHeight="1"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x14ac:dyDescent="0.15">
      <c r="B2" s="256"/>
      <c r="T2" s="256"/>
    </row>
    <row r="3" spans="1:125" x14ac:dyDescent="0.1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6"/>
      <c r="G33" s="256"/>
      <c r="I33" s="256"/>
    </row>
    <row r="34" spans="2:125" x14ac:dyDescent="0.15">
      <c r="C34" s="256"/>
      <c r="P34" s="256"/>
      <c r="R34" s="256"/>
      <c r="U34" s="256"/>
    </row>
    <row r="35" spans="2:125" x14ac:dyDescent="0.15">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x14ac:dyDescent="0.15">
      <c r="F36" s="256"/>
      <c r="H36" s="256"/>
      <c r="J36" s="256"/>
      <c r="K36" s="256"/>
      <c r="L36" s="256"/>
      <c r="M36" s="256"/>
      <c r="N36" s="256"/>
      <c r="O36" s="256"/>
      <c r="Q36" s="256"/>
      <c r="S36" s="256"/>
      <c r="V36" s="256"/>
    </row>
    <row r="37" spans="2:125" x14ac:dyDescent="0.15"/>
    <row r="38" spans="2:125" x14ac:dyDescent="0.15"/>
    <row r="39" spans="2:125" x14ac:dyDescent="0.15"/>
    <row r="40" spans="2:125" x14ac:dyDescent="0.15">
      <c r="U40" s="256"/>
    </row>
    <row r="41" spans="2:125" x14ac:dyDescent="0.15">
      <c r="R41" s="256"/>
    </row>
    <row r="42" spans="2:125" x14ac:dyDescent="0.15">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x14ac:dyDescent="0.15">
      <c r="Q43" s="256"/>
      <c r="S43" s="256"/>
      <c r="V43" s="25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476</v>
      </c>
    </row>
  </sheetData>
  <sheetProtection algorithmName="SHA-512" hashValue="NlIkSqdnrt9VxmBMjfa0DxqkxouACubRJPLza9VK8lUW20Twlxlckp8+PNwgLdpVZa2gMMHOi52X48lkW35/lw==" saltValue="ZKbJwJluPxCn9x2pI7TI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6.61</v>
      </c>
      <c r="G47" s="12">
        <v>5.28</v>
      </c>
      <c r="H47" s="12">
        <v>7.34</v>
      </c>
      <c r="I47" s="12">
        <v>9.34</v>
      </c>
      <c r="J47" s="13">
        <v>9.59</v>
      </c>
    </row>
    <row r="48" spans="2:10" ht="57.75" customHeight="1" x14ac:dyDescent="0.15">
      <c r="B48" s="14"/>
      <c r="C48" s="1141" t="s">
        <v>4</v>
      </c>
      <c r="D48" s="1141"/>
      <c r="E48" s="1142"/>
      <c r="F48" s="15">
        <v>1.31</v>
      </c>
      <c r="G48" s="16">
        <v>4.34</v>
      </c>
      <c r="H48" s="16">
        <v>9.2100000000000009</v>
      </c>
      <c r="I48" s="16">
        <v>10.23</v>
      </c>
      <c r="J48" s="17">
        <v>7.63</v>
      </c>
    </row>
    <row r="49" spans="2:10" ht="57.75" customHeight="1" thickBot="1" x14ac:dyDescent="0.2">
      <c r="B49" s="18"/>
      <c r="C49" s="1143" t="s">
        <v>5</v>
      </c>
      <c r="D49" s="1143"/>
      <c r="E49" s="1144"/>
      <c r="F49" s="19" t="s">
        <v>531</v>
      </c>
      <c r="G49" s="20">
        <v>1.91</v>
      </c>
      <c r="H49" s="20">
        <v>7.41</v>
      </c>
      <c r="I49" s="20">
        <v>2.56</v>
      </c>
      <c r="J49" s="21" t="s">
        <v>532</v>
      </c>
    </row>
    <row r="50" spans="2:10" x14ac:dyDescent="0.15"/>
  </sheetData>
  <sheetProtection algorithmName="SHA-512" hashValue="3Ij4+nYgN+zMxbebbT4t+0D4fJjI5o3lu0rP9U3yH+teaHHsaZx5ZMoloehqnnZzy+iLRcCTdjZl0Pr8vA3ZIQ==" saltValue="fzG80msKrH9ofgWfYjN0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2025-03-18T02:24:45Z</cp:lastPrinted>
  <dcterms:created xsi:type="dcterms:W3CDTF">2025-02-19T02:51:03Z</dcterms:created>
  <dcterms:modified xsi:type="dcterms:W3CDTF">2025-03-18T05:01:26Z</dcterms:modified>
  <cp:category/>
</cp:coreProperties>
</file>