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DDE3DE32-D44A-4B9E-8D30-3537E759617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B-01" sheetId="17" r:id="rId1"/>
    <sheet name="B-02" sheetId="18" r:id="rId2"/>
    <sheet name="B-03" sheetId="16" r:id="rId3"/>
    <sheet name="B-04" sheetId="19" r:id="rId4"/>
    <sheet name="B-05" sheetId="20" r:id="rId5"/>
    <sheet name="B-06" sheetId="21" r:id="rId6"/>
    <sheet name="B-07" sheetId="22" r:id="rId7"/>
    <sheet name="B-08-09" sheetId="23" r:id="rId8"/>
    <sheet name="B-10-11" sheetId="12" r:id="rId9"/>
    <sheet name="B-12-13" sheetId="13" r:id="rId10"/>
    <sheet name="B-14" sheetId="14" r:id="rId11"/>
    <sheet name="B-15-16" sheetId="15" r:id="rId12"/>
  </sheets>
  <definedNames>
    <definedName name="_xlnm.Print_Area" localSheetId="0">'B-01'!$A$1:$J$53</definedName>
    <definedName name="_xlnm.Print_Area" localSheetId="4">'B-05'!$A$1:$M$62</definedName>
    <definedName name="_xlnm.Print_Area" localSheetId="11">'B-15-16'!$A$1:$H$93</definedName>
    <definedName name="_xlnm.Print_Titles" localSheetId="1">'B-02'!$58:$58</definedName>
    <definedName name="あああああ">#REF!</definedName>
    <definedName name="集計ｍｓ10" localSheetId="0">#REF!</definedName>
    <definedName name="集計ｍｓ10" localSheetId="1">#REF!</definedName>
    <definedName name="集計ｍｓ10" localSheetId="2">#REF!</definedName>
    <definedName name="集計ｍｓ10" localSheetId="3">#REF!</definedName>
    <definedName name="集計ｍｓ10" localSheetId="4">#REF!</definedName>
    <definedName name="集計ｍｓ10" localSheetId="5">#REF!</definedName>
    <definedName name="集計ｍｓ10" localSheetId="6">#REF!</definedName>
    <definedName name="集計ｍｓ10" localSheetId="7">#REF!</definedName>
    <definedName name="集計ｍｓ10" localSheetId="8">#REF!</definedName>
    <definedName name="集計ｍｓ10" localSheetId="9">#REF!</definedName>
    <definedName name="集計ｍｓ10" localSheetId="10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6" l="1"/>
  <c r="F31" i="16"/>
  <c r="H31" i="16" s="1"/>
  <c r="D31" i="16"/>
  <c r="H30" i="16"/>
  <c r="D30" i="16"/>
  <c r="H29" i="16"/>
  <c r="D29" i="16"/>
  <c r="H28" i="16"/>
  <c r="D28" i="16"/>
  <c r="H27" i="16"/>
  <c r="D27" i="16"/>
  <c r="H26" i="16"/>
  <c r="D26" i="16"/>
  <c r="H25" i="16"/>
  <c r="D25" i="16"/>
  <c r="H24" i="16"/>
  <c r="D24" i="16"/>
  <c r="H23" i="16"/>
  <c r="D23" i="16"/>
  <c r="H22" i="16"/>
  <c r="D22" i="16"/>
  <c r="H21" i="16"/>
  <c r="D21" i="16"/>
  <c r="H20" i="16"/>
  <c r="D20" i="16"/>
  <c r="H19" i="16"/>
  <c r="D19" i="16"/>
  <c r="H18" i="16"/>
  <c r="D18" i="16"/>
  <c r="H17" i="16"/>
  <c r="D17" i="16"/>
  <c r="H16" i="16"/>
  <c r="D16" i="16"/>
  <c r="H15" i="16"/>
  <c r="D15" i="16"/>
  <c r="H14" i="16"/>
  <c r="D14" i="16"/>
  <c r="H13" i="16"/>
  <c r="D13" i="16"/>
  <c r="H12" i="16"/>
  <c r="D12" i="16"/>
  <c r="H11" i="16"/>
  <c r="D11" i="16"/>
  <c r="H10" i="16"/>
  <c r="D10" i="16"/>
  <c r="H9" i="16"/>
  <c r="D9" i="16"/>
  <c r="H8" i="16"/>
  <c r="D8" i="16"/>
  <c r="H7" i="16"/>
  <c r="D7" i="16"/>
  <c r="H6" i="16"/>
  <c r="D6" i="16"/>
  <c r="H5" i="16"/>
  <c r="D5" i="16"/>
  <c r="F50" i="17"/>
  <c r="E50" i="17"/>
  <c r="D50" i="17"/>
  <c r="M70" i="22"/>
  <c r="L70" i="22"/>
  <c r="M158" i="18"/>
  <c r="I158" i="18"/>
  <c r="H158" i="18"/>
  <c r="J158" i="18" s="1"/>
  <c r="G158" i="18"/>
  <c r="D158" i="18"/>
  <c r="M157" i="18"/>
  <c r="J157" i="18"/>
  <c r="I157" i="18"/>
  <c r="H157" i="18"/>
  <c r="G157" i="18"/>
  <c r="D157" i="18"/>
  <c r="M156" i="18"/>
  <c r="I156" i="18"/>
  <c r="H156" i="18"/>
  <c r="J156" i="18" s="1"/>
  <c r="G156" i="18"/>
  <c r="D156" i="18"/>
  <c r="M155" i="18"/>
  <c r="J155" i="18"/>
  <c r="I155" i="18"/>
  <c r="H155" i="18"/>
  <c r="G155" i="18"/>
  <c r="D155" i="18"/>
  <c r="M154" i="18"/>
  <c r="I154" i="18"/>
  <c r="H154" i="18"/>
  <c r="J154" i="18" s="1"/>
  <c r="G154" i="18"/>
  <c r="D154" i="18"/>
  <c r="M153" i="18"/>
  <c r="J153" i="18"/>
  <c r="I153" i="18"/>
  <c r="H153" i="18"/>
  <c r="G153" i="18"/>
  <c r="D153" i="18"/>
  <c r="M152" i="18"/>
  <c r="I152" i="18"/>
  <c r="H152" i="18"/>
  <c r="J152" i="18" s="1"/>
  <c r="G152" i="18"/>
  <c r="D152" i="18"/>
  <c r="M151" i="18"/>
  <c r="J151" i="18"/>
  <c r="I151" i="18"/>
  <c r="H151" i="18"/>
  <c r="G151" i="18"/>
  <c r="D151" i="18"/>
  <c r="M150" i="18"/>
  <c r="I150" i="18"/>
  <c r="H150" i="18"/>
  <c r="J150" i="18" s="1"/>
  <c r="G150" i="18"/>
  <c r="D150" i="18"/>
  <c r="M149" i="18"/>
  <c r="J149" i="18"/>
  <c r="I149" i="18"/>
  <c r="H149" i="18"/>
  <c r="G149" i="18"/>
  <c r="D149" i="18"/>
  <c r="M148" i="18"/>
  <c r="I148" i="18"/>
  <c r="H148" i="18"/>
  <c r="J148" i="18" s="1"/>
  <c r="G148" i="18"/>
  <c r="D148" i="18"/>
  <c r="M147" i="18"/>
  <c r="J147" i="18"/>
  <c r="I147" i="18"/>
  <c r="H147" i="18"/>
  <c r="G147" i="18"/>
  <c r="D147" i="18"/>
  <c r="M145" i="18"/>
  <c r="I145" i="18"/>
  <c r="H145" i="18"/>
  <c r="J145" i="18" s="1"/>
  <c r="G145" i="18"/>
  <c r="M144" i="18"/>
  <c r="I144" i="18"/>
  <c r="H144" i="18"/>
  <c r="J144" i="18" s="1"/>
  <c r="G144" i="18"/>
  <c r="M143" i="18"/>
  <c r="J143" i="18"/>
  <c r="I143" i="18"/>
  <c r="H143" i="18"/>
  <c r="G143" i="18"/>
  <c r="M142" i="18"/>
  <c r="I142" i="18"/>
  <c r="H142" i="18"/>
  <c r="J142" i="18" s="1"/>
  <c r="G142" i="18"/>
  <c r="M141" i="18"/>
  <c r="I141" i="18"/>
  <c r="H141" i="18"/>
  <c r="J141" i="18" s="1"/>
  <c r="G141" i="18"/>
  <c r="M140" i="18"/>
  <c r="I140" i="18"/>
  <c r="H140" i="18"/>
  <c r="J140" i="18" s="1"/>
  <c r="G140" i="18"/>
  <c r="M139" i="18"/>
  <c r="J139" i="18"/>
  <c r="I139" i="18"/>
  <c r="H139" i="18"/>
  <c r="G139" i="18"/>
  <c r="M138" i="18"/>
  <c r="I138" i="18"/>
  <c r="H138" i="18"/>
  <c r="J138" i="18" s="1"/>
  <c r="G138" i="18"/>
  <c r="M137" i="18"/>
  <c r="I137" i="18"/>
  <c r="H137" i="18"/>
  <c r="J137" i="18" s="1"/>
  <c r="G137" i="18"/>
  <c r="M136" i="18"/>
  <c r="I136" i="18"/>
  <c r="H136" i="18"/>
  <c r="J136" i="18" s="1"/>
  <c r="G136" i="18"/>
  <c r="M135" i="18"/>
  <c r="J135" i="18"/>
  <c r="I135" i="18"/>
  <c r="H135" i="18"/>
  <c r="G135" i="18"/>
  <c r="M134" i="18"/>
  <c r="I134" i="18"/>
  <c r="H134" i="18"/>
  <c r="J134" i="18" s="1"/>
  <c r="G134" i="18"/>
  <c r="M132" i="18"/>
  <c r="J132" i="18"/>
  <c r="G132" i="18"/>
  <c r="D132" i="18"/>
  <c r="M131" i="18"/>
  <c r="J131" i="18"/>
  <c r="G131" i="18"/>
  <c r="D131" i="18"/>
  <c r="M130" i="18"/>
  <c r="J130" i="18"/>
  <c r="G130" i="18"/>
  <c r="D130" i="18"/>
  <c r="M129" i="18"/>
  <c r="J129" i="18"/>
  <c r="G129" i="18"/>
  <c r="D129" i="18"/>
  <c r="M128" i="18"/>
  <c r="J128" i="18"/>
  <c r="G128" i="18"/>
  <c r="D128" i="18"/>
  <c r="M127" i="18"/>
  <c r="J127" i="18"/>
  <c r="G127" i="18"/>
  <c r="D127" i="18"/>
  <c r="M126" i="18"/>
  <c r="J126" i="18"/>
  <c r="G126" i="18"/>
  <c r="D126" i="18"/>
  <c r="M125" i="18"/>
  <c r="J125" i="18"/>
  <c r="G125" i="18"/>
  <c r="D125" i="18"/>
  <c r="M124" i="18"/>
  <c r="J124" i="18"/>
  <c r="G124" i="18"/>
  <c r="D124" i="18"/>
  <c r="M123" i="18"/>
  <c r="J123" i="18"/>
  <c r="G123" i="18"/>
  <c r="D123" i="18"/>
  <c r="M122" i="18"/>
  <c r="J122" i="18"/>
  <c r="G122" i="18"/>
  <c r="D122" i="18"/>
  <c r="M121" i="18"/>
  <c r="J121" i="18"/>
  <c r="G121" i="18"/>
  <c r="D121" i="18"/>
  <c r="M101" i="18"/>
  <c r="I101" i="18"/>
  <c r="H101" i="18"/>
  <c r="J101" i="18" s="1"/>
  <c r="G101" i="18"/>
  <c r="D101" i="18"/>
  <c r="M100" i="18"/>
  <c r="J100" i="18"/>
  <c r="I100" i="18"/>
  <c r="H100" i="18"/>
  <c r="G100" i="18"/>
  <c r="D100" i="18"/>
  <c r="M99" i="18"/>
  <c r="I99" i="18"/>
  <c r="H99" i="18"/>
  <c r="J99" i="18" s="1"/>
  <c r="G99" i="18"/>
  <c r="D99" i="18"/>
  <c r="M98" i="18"/>
  <c r="J98" i="18"/>
  <c r="I98" i="18"/>
  <c r="H98" i="18"/>
  <c r="G98" i="18"/>
  <c r="D98" i="18"/>
  <c r="M97" i="18"/>
  <c r="I97" i="18"/>
  <c r="H97" i="18"/>
  <c r="J97" i="18" s="1"/>
  <c r="G97" i="18"/>
  <c r="D97" i="18"/>
  <c r="M96" i="18"/>
  <c r="J96" i="18"/>
  <c r="I96" i="18"/>
  <c r="H96" i="18"/>
  <c r="G96" i="18"/>
  <c r="D96" i="18"/>
  <c r="M95" i="18"/>
  <c r="I95" i="18"/>
  <c r="H95" i="18"/>
  <c r="J95" i="18" s="1"/>
  <c r="G95" i="18"/>
  <c r="D95" i="18"/>
  <c r="M94" i="18"/>
  <c r="J94" i="18"/>
  <c r="I94" i="18"/>
  <c r="H94" i="18"/>
  <c r="G94" i="18"/>
  <c r="D94" i="18"/>
  <c r="M93" i="18"/>
  <c r="I93" i="18"/>
  <c r="H93" i="18"/>
  <c r="J93" i="18" s="1"/>
  <c r="G93" i="18"/>
  <c r="D93" i="18"/>
  <c r="M92" i="18"/>
  <c r="J92" i="18"/>
  <c r="I92" i="18"/>
  <c r="H92" i="18"/>
  <c r="G92" i="18"/>
  <c r="D92" i="18"/>
  <c r="M91" i="18"/>
  <c r="I91" i="18"/>
  <c r="H91" i="18"/>
  <c r="J91" i="18" s="1"/>
  <c r="G91" i="18"/>
  <c r="D91" i="18"/>
  <c r="M90" i="18"/>
  <c r="J90" i="18"/>
  <c r="I90" i="18"/>
  <c r="H90" i="18"/>
  <c r="G90" i="18"/>
  <c r="D90" i="18"/>
  <c r="M88" i="18"/>
  <c r="I88" i="18"/>
  <c r="H88" i="18"/>
  <c r="J88" i="18" s="1"/>
  <c r="G88" i="18"/>
  <c r="D88" i="18"/>
  <c r="M87" i="18"/>
  <c r="J87" i="18"/>
  <c r="I87" i="18"/>
  <c r="H87" i="18"/>
  <c r="G87" i="18"/>
  <c r="D87" i="18"/>
  <c r="M86" i="18"/>
  <c r="I86" i="18"/>
  <c r="H86" i="18"/>
  <c r="J86" i="18" s="1"/>
  <c r="G86" i="18"/>
  <c r="D86" i="18"/>
  <c r="M85" i="18"/>
  <c r="J85" i="18"/>
  <c r="I85" i="18"/>
  <c r="H85" i="18"/>
  <c r="G85" i="18"/>
  <c r="D85" i="18"/>
  <c r="M84" i="18"/>
  <c r="I84" i="18"/>
  <c r="H84" i="18"/>
  <c r="J84" i="18" s="1"/>
  <c r="G84" i="18"/>
  <c r="D84" i="18"/>
  <c r="M83" i="18"/>
  <c r="J83" i="18"/>
  <c r="I83" i="18"/>
  <c r="H83" i="18"/>
  <c r="G83" i="18"/>
  <c r="D83" i="18"/>
  <c r="M82" i="18"/>
  <c r="I82" i="18"/>
  <c r="H82" i="18"/>
  <c r="J82" i="18" s="1"/>
  <c r="G82" i="18"/>
  <c r="D82" i="18"/>
  <c r="M81" i="18"/>
  <c r="J81" i="18"/>
  <c r="I81" i="18"/>
  <c r="H81" i="18"/>
  <c r="G81" i="18"/>
  <c r="D81" i="18"/>
  <c r="M80" i="18"/>
  <c r="I80" i="18"/>
  <c r="H80" i="18"/>
  <c r="J80" i="18" s="1"/>
  <c r="G80" i="18"/>
  <c r="D80" i="18"/>
  <c r="M79" i="18"/>
  <c r="J79" i="18"/>
  <c r="I79" i="18"/>
  <c r="H79" i="18"/>
  <c r="G79" i="18"/>
  <c r="D79" i="18"/>
  <c r="M78" i="18"/>
  <c r="I78" i="18"/>
  <c r="H78" i="18"/>
  <c r="J78" i="18" s="1"/>
  <c r="G78" i="18"/>
  <c r="D78" i="18"/>
  <c r="M77" i="18"/>
  <c r="J77" i="18"/>
  <c r="I77" i="18"/>
  <c r="H77" i="18"/>
  <c r="G77" i="18"/>
  <c r="D77" i="18"/>
  <c r="M75" i="18"/>
  <c r="J75" i="18"/>
  <c r="G75" i="18"/>
  <c r="D75" i="18"/>
  <c r="M74" i="18"/>
  <c r="J74" i="18"/>
  <c r="G74" i="18"/>
  <c r="D74" i="18"/>
  <c r="M73" i="18"/>
  <c r="J73" i="18"/>
  <c r="G73" i="18"/>
  <c r="D73" i="18"/>
  <c r="M72" i="18"/>
  <c r="J72" i="18"/>
  <c r="G72" i="18"/>
  <c r="D72" i="18"/>
  <c r="M71" i="18"/>
  <c r="J71" i="18"/>
  <c r="G71" i="18"/>
  <c r="D71" i="18"/>
  <c r="M70" i="18"/>
  <c r="J70" i="18"/>
  <c r="G70" i="18"/>
  <c r="D70" i="18"/>
  <c r="M69" i="18"/>
  <c r="J69" i="18"/>
  <c r="G69" i="18"/>
  <c r="D69" i="18"/>
  <c r="M68" i="18"/>
  <c r="J68" i="18"/>
  <c r="G68" i="18"/>
  <c r="D68" i="18"/>
  <c r="M67" i="18"/>
  <c r="J67" i="18"/>
  <c r="G67" i="18"/>
  <c r="D67" i="18"/>
  <c r="M66" i="18"/>
  <c r="J66" i="18"/>
  <c r="G66" i="18"/>
  <c r="D66" i="18"/>
  <c r="M65" i="18"/>
  <c r="J65" i="18"/>
  <c r="G65" i="18"/>
  <c r="D65" i="18"/>
  <c r="M64" i="18"/>
  <c r="J64" i="18"/>
  <c r="G64" i="18"/>
  <c r="D64" i="18"/>
  <c r="M57" i="18"/>
  <c r="J57" i="18"/>
  <c r="G57" i="18"/>
  <c r="D57" i="18"/>
  <c r="M56" i="18"/>
  <c r="J56" i="18"/>
  <c r="G56" i="18"/>
  <c r="D56" i="18"/>
  <c r="M55" i="18"/>
  <c r="J55" i="18"/>
  <c r="G55" i="18"/>
  <c r="D55" i="18"/>
  <c r="M54" i="18"/>
  <c r="J54" i="18"/>
  <c r="G54" i="18"/>
  <c r="D54" i="18"/>
  <c r="M53" i="18"/>
  <c r="J53" i="18"/>
  <c r="G53" i="18"/>
  <c r="D53" i="18"/>
  <c r="M52" i="18"/>
  <c r="J52" i="18"/>
  <c r="G52" i="18"/>
  <c r="D52" i="18"/>
  <c r="M51" i="18"/>
  <c r="J51" i="18"/>
  <c r="G51" i="18"/>
  <c r="D51" i="18"/>
  <c r="M50" i="18"/>
  <c r="J50" i="18"/>
  <c r="G50" i="18"/>
  <c r="D50" i="18"/>
  <c r="M49" i="18"/>
  <c r="J49" i="18"/>
  <c r="G49" i="18"/>
  <c r="D49" i="18"/>
  <c r="M48" i="18"/>
  <c r="J48" i="18"/>
  <c r="G48" i="18"/>
  <c r="D48" i="18"/>
  <c r="M47" i="18"/>
  <c r="J47" i="18"/>
  <c r="G47" i="18"/>
  <c r="D47" i="18"/>
  <c r="M46" i="18"/>
  <c r="J46" i="18"/>
  <c r="G46" i="18"/>
  <c r="D46" i="18"/>
  <c r="K56" i="20"/>
  <c r="L56" i="20" s="1"/>
  <c r="M171" i="18"/>
  <c r="I171" i="18"/>
  <c r="H171" i="18"/>
  <c r="G171" i="18"/>
  <c r="D171" i="18"/>
  <c r="M170" i="18"/>
  <c r="I170" i="18"/>
  <c r="H170" i="18"/>
  <c r="G170" i="18"/>
  <c r="D170" i="18"/>
  <c r="M169" i="18"/>
  <c r="I169" i="18"/>
  <c r="H169" i="18"/>
  <c r="G169" i="18"/>
  <c r="D169" i="18"/>
  <c r="M168" i="18"/>
  <c r="I168" i="18"/>
  <c r="H168" i="18"/>
  <c r="J168" i="18" s="1"/>
  <c r="G168" i="18"/>
  <c r="D168" i="18"/>
  <c r="M167" i="18"/>
  <c r="I167" i="18"/>
  <c r="H167" i="18"/>
  <c r="G167" i="18"/>
  <c r="D167" i="18"/>
  <c r="M166" i="18"/>
  <c r="I166" i="18"/>
  <c r="H166" i="18"/>
  <c r="G166" i="18"/>
  <c r="D166" i="18"/>
  <c r="M165" i="18"/>
  <c r="I165" i="18"/>
  <c r="H165" i="18"/>
  <c r="G165" i="18"/>
  <c r="D165" i="18"/>
  <c r="M164" i="18"/>
  <c r="I164" i="18"/>
  <c r="H164" i="18"/>
  <c r="J164" i="18" s="1"/>
  <c r="G164" i="18"/>
  <c r="D164" i="18"/>
  <c r="M163" i="18"/>
  <c r="I163" i="18"/>
  <c r="H163" i="18"/>
  <c r="G163" i="18"/>
  <c r="D163" i="18"/>
  <c r="M162" i="18"/>
  <c r="I162" i="18"/>
  <c r="H162" i="18"/>
  <c r="G162" i="18"/>
  <c r="D162" i="18"/>
  <c r="M161" i="18"/>
  <c r="I161" i="18"/>
  <c r="H161" i="18"/>
  <c r="G161" i="18"/>
  <c r="D161" i="18"/>
  <c r="M160" i="18"/>
  <c r="I160" i="18"/>
  <c r="H160" i="18"/>
  <c r="J160" i="18" s="1"/>
  <c r="G160" i="18"/>
  <c r="D160" i="18"/>
  <c r="F49" i="17"/>
  <c r="E49" i="17"/>
  <c r="D49" i="17"/>
  <c r="M67" i="22"/>
  <c r="L67" i="22"/>
  <c r="L66" i="22"/>
  <c r="G5" i="13"/>
  <c r="L69" i="22" l="1"/>
  <c r="J162" i="18"/>
  <c r="J166" i="18"/>
  <c r="J163" i="18"/>
  <c r="J171" i="18"/>
  <c r="J170" i="18"/>
  <c r="J161" i="18"/>
  <c r="J165" i="18"/>
  <c r="J169" i="18"/>
  <c r="J167" i="18"/>
  <c r="L26" i="14"/>
  <c r="I62" i="13" l="1"/>
  <c r="K62" i="13" s="1"/>
  <c r="I61" i="13"/>
  <c r="K61" i="13" s="1"/>
  <c r="K60" i="13"/>
  <c r="K59" i="13"/>
  <c r="K58" i="13"/>
  <c r="G19" i="13" l="1"/>
  <c r="G4" i="13" s="1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 l="1"/>
  <c r="E26" i="14"/>
  <c r="D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M64" i="22"/>
  <c r="L64" i="22"/>
  <c r="L63" i="22"/>
  <c r="C26" i="14" l="1"/>
  <c r="F10" i="14" s="1"/>
  <c r="F7" i="14"/>
  <c r="F25" i="14"/>
  <c r="F24" i="14"/>
  <c r="M17" i="12" l="1"/>
  <c r="M6" i="12"/>
  <c r="M28" i="12"/>
  <c r="M27" i="12"/>
  <c r="M26" i="12"/>
  <c r="M25" i="12"/>
  <c r="M24" i="12"/>
  <c r="M23" i="12"/>
  <c r="M22" i="12"/>
  <c r="M21" i="12"/>
  <c r="M20" i="12"/>
  <c r="M19" i="12"/>
  <c r="M18" i="12"/>
  <c r="M16" i="12"/>
  <c r="M15" i="12"/>
  <c r="M14" i="12"/>
  <c r="M13" i="12"/>
  <c r="M12" i="12"/>
  <c r="M11" i="12"/>
  <c r="M10" i="12"/>
  <c r="M9" i="12"/>
  <c r="M8" i="12"/>
  <c r="M7" i="12"/>
  <c r="C55" i="23" l="1"/>
  <c r="M61" i="22"/>
  <c r="L61" i="22"/>
  <c r="L60" i="22"/>
  <c r="F144" i="21"/>
  <c r="E144" i="21"/>
  <c r="D144" i="21"/>
  <c r="F123" i="21"/>
  <c r="E123" i="21"/>
  <c r="D123" i="21"/>
  <c r="F75" i="21"/>
  <c r="E75" i="21"/>
  <c r="D75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2" i="21"/>
  <c r="C121" i="21"/>
  <c r="C120" i="21"/>
  <c r="C119" i="21"/>
  <c r="C118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F42" i="21"/>
  <c r="D42" i="21"/>
  <c r="E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2" i="21" l="1"/>
  <c r="C144" i="21"/>
  <c r="C123" i="21"/>
  <c r="C75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M56" i="20" l="1"/>
  <c r="L25" i="20"/>
  <c r="M25" i="20" s="1"/>
  <c r="L45" i="20"/>
  <c r="L50" i="20"/>
  <c r="M50" i="20" s="1"/>
  <c r="E30" i="20"/>
  <c r="F30" i="20" s="1"/>
  <c r="E50" i="20"/>
  <c r="F50" i="20" s="1"/>
  <c r="L10" i="20"/>
  <c r="M10" i="20" s="1"/>
  <c r="L30" i="20"/>
  <c r="M30" i="20" s="1"/>
  <c r="L55" i="20"/>
  <c r="M55" i="20" s="1"/>
  <c r="L15" i="20"/>
  <c r="M15" i="20" s="1"/>
  <c r="L35" i="20"/>
  <c r="M35" i="20" s="1"/>
  <c r="L20" i="20"/>
  <c r="M20" i="20" s="1"/>
  <c r="L40" i="20"/>
  <c r="M40" i="20" s="1"/>
  <c r="M45" i="20"/>
  <c r="E10" i="20"/>
  <c r="F10" i="20" s="1"/>
  <c r="E15" i="20"/>
  <c r="F15" i="20" s="1"/>
  <c r="E35" i="20"/>
  <c r="F35" i="20" s="1"/>
  <c r="E55" i="20"/>
  <c r="F55" i="20" s="1"/>
  <c r="E20" i="20"/>
  <c r="F20" i="20" s="1"/>
  <c r="E40" i="20"/>
  <c r="F40" i="20" s="1"/>
  <c r="E60" i="20"/>
  <c r="F60" i="20" s="1"/>
  <c r="E25" i="20"/>
  <c r="F25" i="20" s="1"/>
  <c r="E45" i="20"/>
  <c r="F45" i="20" s="1"/>
  <c r="I16" i="19" l="1"/>
  <c r="H16" i="19"/>
  <c r="E16" i="19"/>
  <c r="D16" i="19"/>
  <c r="C43" i="23" l="1"/>
  <c r="I43" i="23"/>
  <c r="C44" i="23"/>
  <c r="I44" i="23"/>
  <c r="C45" i="23"/>
  <c r="I45" i="23"/>
  <c r="C46" i="23"/>
  <c r="I46" i="23"/>
  <c r="C47" i="23"/>
  <c r="I47" i="23"/>
  <c r="C48" i="23"/>
  <c r="I48" i="23"/>
  <c r="C49" i="23"/>
  <c r="I49" i="23"/>
  <c r="C50" i="23"/>
  <c r="I50" i="23"/>
  <c r="C51" i="23"/>
  <c r="I51" i="23"/>
  <c r="C52" i="23"/>
  <c r="I52" i="23"/>
  <c r="C53" i="23"/>
  <c r="I53" i="23"/>
  <c r="C54" i="23"/>
  <c r="M37" i="22" l="1"/>
  <c r="L37" i="22"/>
  <c r="L36" i="22"/>
  <c r="M34" i="22"/>
  <c r="L34" i="22"/>
  <c r="L33" i="22"/>
  <c r="L30" i="22"/>
  <c r="L29" i="22"/>
  <c r="L27" i="22"/>
  <c r="L26" i="22"/>
  <c r="L24" i="22"/>
  <c r="L23" i="22"/>
  <c r="L21" i="22"/>
  <c r="L20" i="22"/>
  <c r="L18" i="22"/>
  <c r="L17" i="22"/>
  <c r="L15" i="22"/>
  <c r="L14" i="22"/>
  <c r="L12" i="22"/>
  <c r="L11" i="22"/>
  <c r="L9" i="22"/>
  <c r="L8" i="22"/>
  <c r="L6" i="22"/>
  <c r="L5" i="22"/>
  <c r="F15" i="17" l="1"/>
  <c r="E15" i="17"/>
  <c r="F14" i="17"/>
  <c r="E14" i="17"/>
  <c r="F13" i="17"/>
  <c r="E13" i="17"/>
  <c r="F12" i="17"/>
  <c r="E12" i="17"/>
  <c r="F11" i="17"/>
  <c r="E11" i="17"/>
  <c r="F10" i="17"/>
  <c r="E10" i="17"/>
  <c r="F9" i="17"/>
  <c r="E9" i="17"/>
  <c r="F8" i="17"/>
  <c r="E8" i="17"/>
  <c r="F7" i="17"/>
  <c r="E7" i="17"/>
  <c r="K26" i="14" l="1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26" i="14" l="1"/>
  <c r="M24" i="14" l="1"/>
  <c r="M7" i="14"/>
  <c r="M25" i="14"/>
  <c r="M10" i="14"/>
  <c r="D48" i="13"/>
  <c r="D47" i="13"/>
  <c r="D46" i="13"/>
  <c r="D45" i="13"/>
  <c r="D44" i="13"/>
  <c r="D43" i="13"/>
  <c r="J42" i="13"/>
  <c r="G42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J28" i="13"/>
  <c r="G28" i="13"/>
  <c r="D25" i="13"/>
  <c r="D24" i="13"/>
  <c r="D23" i="13"/>
  <c r="D22" i="13"/>
  <c r="D21" i="13"/>
  <c r="D20" i="13"/>
  <c r="J19" i="13"/>
  <c r="J5" i="13"/>
  <c r="J4" i="13" s="1"/>
  <c r="D4" i="13" s="1"/>
  <c r="D28" i="13" l="1"/>
  <c r="D19" i="13"/>
  <c r="G27" i="13"/>
  <c r="J27" i="13"/>
  <c r="D42" i="13"/>
  <c r="I6" i="12"/>
  <c r="H6" i="12"/>
  <c r="F6" i="12"/>
  <c r="E6" i="12"/>
  <c r="C6" i="12"/>
  <c r="B6" i="12"/>
  <c r="D21" i="12" l="1"/>
  <c r="D11" i="12"/>
  <c r="D10" i="12"/>
  <c r="J6" i="12"/>
  <c r="J26" i="12"/>
  <c r="J22" i="12"/>
  <c r="J18" i="12"/>
  <c r="J14" i="12"/>
  <c r="J10" i="12"/>
  <c r="J24" i="12"/>
  <c r="J20" i="12"/>
  <c r="J7" i="12"/>
  <c r="J27" i="12"/>
  <c r="J19" i="12"/>
  <c r="J11" i="12"/>
  <c r="J9" i="12"/>
  <c r="J25" i="12"/>
  <c r="J21" i="12"/>
  <c r="J17" i="12"/>
  <c r="J13" i="12"/>
  <c r="J8" i="12"/>
  <c r="J28" i="12"/>
  <c r="J16" i="12"/>
  <c r="J12" i="12"/>
  <c r="J23" i="12"/>
  <c r="J15" i="12"/>
  <c r="G6" i="12"/>
  <c r="G9" i="12"/>
  <c r="G10" i="12"/>
  <c r="G7" i="12"/>
  <c r="D27" i="13"/>
  <c r="D6" i="12"/>
  <c r="D22" i="12"/>
  <c r="D14" i="12"/>
  <c r="D26" i="12"/>
  <c r="D7" i="12"/>
  <c r="D15" i="12"/>
  <c r="G17" i="12"/>
  <c r="D23" i="12"/>
  <c r="D27" i="12"/>
  <c r="D18" i="12"/>
  <c r="D24" i="12"/>
  <c r="D28" i="12"/>
  <c r="G13" i="12"/>
  <c r="D19" i="12"/>
  <c r="G21" i="12"/>
  <c r="D25" i="12"/>
  <c r="G18" i="12"/>
  <c r="D8" i="12"/>
  <c r="G11" i="12"/>
  <c r="D12" i="12"/>
  <c r="G15" i="12"/>
  <c r="D16" i="12"/>
  <c r="G19" i="12"/>
  <c r="D20" i="12"/>
  <c r="G23" i="12"/>
  <c r="G24" i="12"/>
  <c r="G25" i="12"/>
  <c r="G26" i="12"/>
  <c r="G27" i="12"/>
  <c r="G28" i="12"/>
  <c r="G14" i="12"/>
  <c r="G22" i="12"/>
  <c r="G8" i="12"/>
  <c r="D9" i="12"/>
  <c r="G12" i="12"/>
  <c r="D13" i="12"/>
  <c r="G16" i="12"/>
  <c r="D17" i="12"/>
  <c r="G20" i="12"/>
</calcChain>
</file>

<file path=xl/sharedStrings.xml><?xml version="1.0" encoding="utf-8"?>
<sst xmlns="http://schemas.openxmlformats.org/spreadsheetml/2006/main" count="1021" uniqueCount="664">
  <si>
    <t>年次</t>
    <rPh sb="0" eb="2">
      <t>ネンジ</t>
    </rPh>
    <phoneticPr fontId="2"/>
  </si>
  <si>
    <t>世帯</t>
    <rPh sb="0" eb="2">
      <t>セタイ</t>
    </rPh>
    <phoneticPr fontId="2"/>
  </si>
  <si>
    <t>人  口</t>
    <rPh sb="0" eb="4">
      <t>ジンコウ</t>
    </rPh>
    <phoneticPr fontId="2"/>
  </si>
  <si>
    <t>１世帯当り</t>
    <rPh sb="1" eb="3">
      <t>セタイ</t>
    </rPh>
    <rPh sb="3" eb="4">
      <t>アタ</t>
    </rPh>
    <phoneticPr fontId="2"/>
  </si>
  <si>
    <t>１Ｋ㎡当り</t>
    <rPh sb="3" eb="4">
      <t>アタ</t>
    </rPh>
    <phoneticPr fontId="2"/>
  </si>
  <si>
    <t>面積    (Ｋ㎡)</t>
    <rPh sb="0" eb="2">
      <t>メンセキ</t>
    </rPh>
    <phoneticPr fontId="2"/>
  </si>
  <si>
    <t>摘       要</t>
    <rPh sb="0" eb="9">
      <t>テキヨウ</t>
    </rPh>
    <phoneticPr fontId="2"/>
  </si>
  <si>
    <t>人</t>
    <rPh sb="0" eb="1">
      <t>ヒト</t>
    </rPh>
    <phoneticPr fontId="2"/>
  </si>
  <si>
    <t>増加率</t>
    <rPh sb="0" eb="2">
      <t>ゾウカ</t>
    </rPh>
    <rPh sb="2" eb="3">
      <t>リツ</t>
    </rPh>
    <phoneticPr fontId="2"/>
  </si>
  <si>
    <t>人口</t>
    <rPh sb="0" eb="2">
      <t>ジンコウ</t>
    </rPh>
    <phoneticPr fontId="2"/>
  </si>
  <si>
    <t>昭和</t>
    <rPh sb="0" eb="2">
      <t>ショウワ</t>
    </rPh>
    <phoneticPr fontId="2"/>
  </si>
  <si>
    <t>北上村編入</t>
    <rPh sb="0" eb="2">
      <t>キタウエ</t>
    </rPh>
    <rPh sb="2" eb="3">
      <t>ムラ</t>
    </rPh>
    <rPh sb="3" eb="5">
      <t>ヘンニュウ</t>
    </rPh>
    <phoneticPr fontId="2"/>
  </si>
  <si>
    <t>錦田村合併</t>
    <rPh sb="0" eb="1">
      <t>ニシキ</t>
    </rPh>
    <rPh sb="1" eb="2">
      <t>タ</t>
    </rPh>
    <rPh sb="2" eb="3">
      <t>ムラ</t>
    </rPh>
    <rPh sb="3" eb="5">
      <t>ガッペイ</t>
    </rPh>
    <phoneticPr fontId="2"/>
  </si>
  <si>
    <t>中郷村編入</t>
    <rPh sb="0" eb="2">
      <t>ナカザト</t>
    </rPh>
    <rPh sb="2" eb="3">
      <t>ムラ</t>
    </rPh>
    <rPh sb="3" eb="5">
      <t>ヘンニュウ</t>
    </rPh>
    <phoneticPr fontId="2"/>
  </si>
  <si>
    <t>平成</t>
    <rPh sb="0" eb="2">
      <t>ヘイセイ</t>
    </rPh>
    <phoneticPr fontId="2"/>
  </si>
  <si>
    <t>平成5年9月30日建設省国土地理院公表</t>
    <rPh sb="0" eb="2">
      <t>ヘイセイ</t>
    </rPh>
    <rPh sb="3" eb="9">
      <t>ネンガッピ</t>
    </rPh>
    <rPh sb="9" eb="12">
      <t>ケンセツショウ</t>
    </rPh>
    <rPh sb="12" eb="14">
      <t>コクド</t>
    </rPh>
    <rPh sb="14" eb="16">
      <t>チリ</t>
    </rPh>
    <rPh sb="16" eb="17">
      <t>イン</t>
    </rPh>
    <rPh sb="17" eb="19">
      <t>コウヒョウ</t>
    </rPh>
    <phoneticPr fontId="2"/>
  </si>
  <si>
    <t>(資料/市民課)</t>
    <rPh sb="1" eb="3">
      <t>シリョウ</t>
    </rPh>
    <rPh sb="4" eb="7">
      <t>シミンカ</t>
    </rPh>
    <phoneticPr fontId="2"/>
  </si>
  <si>
    <t>(注意) 人口増加率は、昭和61年以降の前年対比による。</t>
    <rPh sb="1" eb="3">
      <t>チュウイ</t>
    </rPh>
    <rPh sb="5" eb="7">
      <t>ジンコウ</t>
    </rPh>
    <rPh sb="7" eb="9">
      <t>ゾウカ</t>
    </rPh>
    <rPh sb="9" eb="10">
      <t>リツ</t>
    </rPh>
    <rPh sb="12" eb="14">
      <t>ショウワ</t>
    </rPh>
    <rPh sb="16" eb="17">
      <t>ネン</t>
    </rPh>
    <rPh sb="17" eb="19">
      <t>イコウ</t>
    </rPh>
    <rPh sb="20" eb="22">
      <t>ゼンネン</t>
    </rPh>
    <rPh sb="22" eb="24">
      <t>タイヒ</t>
    </rPh>
    <phoneticPr fontId="2"/>
  </si>
  <si>
    <t>平成4年9月1日建設省国土地理院公表</t>
    <rPh sb="0" eb="2">
      <t>ヘイセイ</t>
    </rPh>
    <rPh sb="3" eb="4">
      <t>ネン</t>
    </rPh>
    <rPh sb="5" eb="6">
      <t>ガツ</t>
    </rPh>
    <rPh sb="7" eb="8">
      <t>ニチ</t>
    </rPh>
    <rPh sb="8" eb="11">
      <t>ケンセツショウ</t>
    </rPh>
    <rPh sb="11" eb="13">
      <t>コクド</t>
    </rPh>
    <rPh sb="13" eb="15">
      <t>チリ</t>
    </rPh>
    <rPh sb="15" eb="16">
      <t>イン</t>
    </rPh>
    <rPh sb="16" eb="18">
      <t>コウヒョウ</t>
    </rPh>
    <phoneticPr fontId="2"/>
  </si>
  <si>
    <t>平成13年10月1日国土交通省国土地理院公表</t>
    <rPh sb="0" eb="2">
      <t>ヘイセイ</t>
    </rPh>
    <rPh sb="4" eb="5">
      <t>ネン</t>
    </rPh>
    <rPh sb="7" eb="8">
      <t>ガツ</t>
    </rPh>
    <rPh sb="9" eb="10">
      <t>ニチ</t>
    </rPh>
    <rPh sb="10" eb="12">
      <t>コクド</t>
    </rPh>
    <rPh sb="12" eb="14">
      <t>コウツウ</t>
    </rPh>
    <rPh sb="14" eb="15">
      <t>ショウ</t>
    </rPh>
    <rPh sb="15" eb="17">
      <t>コクド</t>
    </rPh>
    <rPh sb="17" eb="19">
      <t>チリ</t>
    </rPh>
    <rPh sb="19" eb="20">
      <t>イン</t>
    </rPh>
    <rPh sb="20" eb="22">
      <t>コウヒョウ</t>
    </rPh>
    <phoneticPr fontId="2"/>
  </si>
  <si>
    <t xml:space="preserve">      〃</t>
    <phoneticPr fontId="2"/>
  </si>
  <si>
    <t>(各年12月31日現在日本人)</t>
    <rPh sb="1" eb="2">
      <t>カク</t>
    </rPh>
    <rPh sb="2" eb="3">
      <t>ネン</t>
    </rPh>
    <rPh sb="5" eb="6">
      <t>ツキ</t>
    </rPh>
    <rPh sb="8" eb="9">
      <t>ヒ</t>
    </rPh>
    <rPh sb="9" eb="11">
      <t>ゲンザイ</t>
    </rPh>
    <rPh sb="11" eb="14">
      <t>ニホンジン</t>
    </rPh>
    <phoneticPr fontId="2"/>
  </si>
  <si>
    <t xml:space="preserve"> 　   〃</t>
    <phoneticPr fontId="2"/>
  </si>
  <si>
    <t>１．世帯と人口</t>
    <rPh sb="2" eb="4">
      <t>セタイ</t>
    </rPh>
    <rPh sb="5" eb="7">
      <t>ジンコウ</t>
    </rPh>
    <phoneticPr fontId="2"/>
  </si>
  <si>
    <t>２．月別の世帯と人口推移</t>
    <rPh sb="2" eb="3">
      <t>ツキ</t>
    </rPh>
    <rPh sb="3" eb="4">
      <t>ベツ</t>
    </rPh>
    <rPh sb="5" eb="7">
      <t>セタイ</t>
    </rPh>
    <rPh sb="8" eb="10">
      <t>ジンコウ</t>
    </rPh>
    <rPh sb="10" eb="12">
      <t>スイイ</t>
    </rPh>
    <phoneticPr fontId="2"/>
  </si>
  <si>
    <t>(各月末現在)</t>
    <rPh sb="1" eb="2">
      <t>カク</t>
    </rPh>
    <rPh sb="3" eb="4">
      <t>マツ</t>
    </rPh>
    <phoneticPr fontId="2"/>
  </si>
  <si>
    <t>年月日</t>
    <rPh sb="0" eb="1">
      <t>ネン</t>
    </rPh>
    <rPh sb="1" eb="2">
      <t>ツキ</t>
    </rPh>
    <rPh sb="2" eb="3">
      <t>ヒ</t>
    </rPh>
    <phoneticPr fontId="2"/>
  </si>
  <si>
    <t>人　　　　口</t>
    <rPh sb="0" eb="6">
      <t>ジンコウ</t>
    </rPh>
    <phoneticPr fontId="2"/>
  </si>
  <si>
    <t>世　　帯</t>
    <rPh sb="0" eb="4">
      <t>セタイ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</si>
  <si>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</si>
  <si>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ヒト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</si>
  <si>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</si>
  <si>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</si>
  <si>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</si>
  <si>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</si>
  <si>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２．月別の世帯と人口推移 (つづき)</t>
    <rPh sb="2" eb="3">
      <t>ツキ</t>
    </rPh>
    <rPh sb="3" eb="4">
      <t>ベツ</t>
    </rPh>
    <rPh sb="5" eb="7">
      <t>セタイ</t>
    </rPh>
    <rPh sb="8" eb="10">
      <t>ジンコウ</t>
    </rPh>
    <rPh sb="10" eb="12">
      <t>スイイ</t>
    </rPh>
    <phoneticPr fontId="2"/>
  </si>
  <si>
    <t>Ｈ27.1.31</t>
    <phoneticPr fontId="2"/>
  </si>
  <si>
    <t>３．国籍別の外国人住民</t>
    <rPh sb="2" eb="4">
      <t>コクセキ</t>
    </rPh>
    <rPh sb="4" eb="5">
      <t>ベツ</t>
    </rPh>
    <rPh sb="6" eb="8">
      <t>ガイコク</t>
    </rPh>
    <rPh sb="8" eb="9">
      <t>ヒト</t>
    </rPh>
    <rPh sb="9" eb="11">
      <t>ジュウミン</t>
    </rPh>
    <phoneticPr fontId="2"/>
  </si>
  <si>
    <t>国　籍</t>
    <rPh sb="0" eb="3">
      <t>コクセキ</t>
    </rPh>
    <phoneticPr fontId="2"/>
  </si>
  <si>
    <t>男性</t>
    <rPh sb="0" eb="2">
      <t>ダンセイ</t>
    </rPh>
    <phoneticPr fontId="2"/>
  </si>
  <si>
    <t>女性</t>
    <rPh sb="0" eb="1">
      <t>オンナ</t>
    </rPh>
    <rPh sb="1" eb="2">
      <t>ダンセイ</t>
    </rPh>
    <phoneticPr fontId="2"/>
  </si>
  <si>
    <t>合　　計</t>
    <rPh sb="0" eb="4">
      <t>ゴウケイ</t>
    </rPh>
    <phoneticPr fontId="2"/>
  </si>
  <si>
    <t>４．人口動態</t>
    <rPh sb="2" eb="4">
      <t>ジンコウ</t>
    </rPh>
    <rPh sb="4" eb="6">
      <t>ドウタイ</t>
    </rPh>
    <phoneticPr fontId="2"/>
  </si>
  <si>
    <t>自　　然　　動　　態</t>
    <rPh sb="0" eb="4">
      <t>シゼン</t>
    </rPh>
    <rPh sb="6" eb="10">
      <t>ドウタイ</t>
    </rPh>
    <phoneticPr fontId="2"/>
  </si>
  <si>
    <t>出生 (人)</t>
    <rPh sb="0" eb="2">
      <t>シュッセイ</t>
    </rPh>
    <phoneticPr fontId="2"/>
  </si>
  <si>
    <t>出生率</t>
    <rPh sb="0" eb="2">
      <t>シュッセイ</t>
    </rPh>
    <rPh sb="2" eb="3">
      <t>リツ</t>
    </rPh>
    <phoneticPr fontId="2"/>
  </si>
  <si>
    <t>死亡 (人)</t>
    <rPh sb="0" eb="2">
      <t>シボウ</t>
    </rPh>
    <phoneticPr fontId="2"/>
  </si>
  <si>
    <t>死亡率</t>
    <rPh sb="0" eb="2">
      <t>シボウ</t>
    </rPh>
    <rPh sb="2" eb="3">
      <t>リツ</t>
    </rPh>
    <phoneticPr fontId="2"/>
  </si>
  <si>
    <t>増減 (人)</t>
    <rPh sb="0" eb="2">
      <t>ゾウゲン</t>
    </rPh>
    <phoneticPr fontId="2"/>
  </si>
  <si>
    <t>女性</t>
    <rPh sb="0" eb="2">
      <t>ジョセイ</t>
    </rPh>
    <phoneticPr fontId="2"/>
  </si>
  <si>
    <t>社　　会　　動　　態</t>
    <rPh sb="0" eb="4">
      <t>シャカイ</t>
    </rPh>
    <rPh sb="6" eb="10">
      <t>ドウタイ</t>
    </rPh>
    <phoneticPr fontId="2"/>
  </si>
  <si>
    <t>差引増減 (人)</t>
    <rPh sb="0" eb="2">
      <t>サシヒキ</t>
    </rPh>
    <rPh sb="2" eb="4">
      <t>ゾウゲン</t>
    </rPh>
    <phoneticPr fontId="2"/>
  </si>
  <si>
    <t>転入 (人)</t>
    <rPh sb="0" eb="2">
      <t>テンニュウ</t>
    </rPh>
    <phoneticPr fontId="2"/>
  </si>
  <si>
    <t>転出 (人)</t>
    <rPh sb="0" eb="2">
      <t>テンシュツ</t>
    </rPh>
    <phoneticPr fontId="2"/>
  </si>
  <si>
    <t xml:space="preserve">   (注意)　出生率・死亡率は、人口1,000人に対する1年間の出生・死亡件数とによる率です。</t>
    <rPh sb="4" eb="6">
      <t>チュウイ</t>
    </rPh>
    <rPh sb="8" eb="11">
      <t>シュッショウリツ</t>
    </rPh>
    <rPh sb="12" eb="15">
      <t>シボウリツ</t>
    </rPh>
    <rPh sb="17" eb="19">
      <t>ジンコウ</t>
    </rPh>
    <rPh sb="24" eb="25">
      <t>ヒト</t>
    </rPh>
    <rPh sb="26" eb="27">
      <t>タイ</t>
    </rPh>
    <rPh sb="30" eb="32">
      <t>ネンカン</t>
    </rPh>
    <rPh sb="38" eb="40">
      <t>ケンスウ</t>
    </rPh>
    <rPh sb="44" eb="45">
      <t>リツ</t>
    </rPh>
    <phoneticPr fontId="2"/>
  </si>
  <si>
    <t>５．年齢の階級別人口</t>
    <rPh sb="2" eb="4">
      <t>ネンレイ</t>
    </rPh>
    <rPh sb="5" eb="7">
      <t>カイキュウ</t>
    </rPh>
    <rPh sb="7" eb="8">
      <t>ベツ</t>
    </rPh>
    <rPh sb="8" eb="10">
      <t>ジンコウ</t>
    </rPh>
    <phoneticPr fontId="2"/>
  </si>
  <si>
    <t>年齢</t>
    <rPh sb="0" eb="2">
      <t>ネンレイ</t>
    </rPh>
    <phoneticPr fontId="2"/>
  </si>
  <si>
    <t>5歳ごとの小計</t>
    <rPh sb="1" eb="2">
      <t>サイ</t>
    </rPh>
    <rPh sb="5" eb="7">
      <t>ショウケイ</t>
    </rPh>
    <phoneticPr fontId="2"/>
  </si>
  <si>
    <t>構成比</t>
    <rPh sb="0" eb="3">
      <t>コウセイヒ</t>
    </rPh>
    <phoneticPr fontId="2"/>
  </si>
  <si>
    <t>６．自治会・町内別の人口</t>
    <rPh sb="2" eb="5">
      <t>ジチカイ</t>
    </rPh>
    <rPh sb="6" eb="8">
      <t>チョウナイ</t>
    </rPh>
    <rPh sb="8" eb="9">
      <t>ベツ</t>
    </rPh>
    <rPh sb="10" eb="12">
      <t>ジンコウ</t>
    </rPh>
    <phoneticPr fontId="2"/>
  </si>
  <si>
    <t>人    口</t>
  </si>
  <si>
    <t>世帯数</t>
  </si>
  <si>
    <t>男性</t>
    <rPh sb="1" eb="2">
      <t>セイ</t>
    </rPh>
    <phoneticPr fontId="2"/>
  </si>
  <si>
    <t>女性</t>
    <rPh sb="1" eb="2">
      <t>セイ</t>
    </rPh>
    <phoneticPr fontId="2"/>
  </si>
  <si>
    <t>加屋町</t>
  </si>
  <si>
    <t>カヤマチ</t>
    <phoneticPr fontId="2"/>
  </si>
  <si>
    <t>清住町</t>
  </si>
  <si>
    <t>三好町</t>
  </si>
  <si>
    <t>ミヨシチョウ</t>
    <phoneticPr fontId="2"/>
  </si>
  <si>
    <t>西本町</t>
  </si>
  <si>
    <t>栄町</t>
  </si>
  <si>
    <t>サカエチョウ</t>
    <phoneticPr fontId="2"/>
  </si>
  <si>
    <t>西若町</t>
  </si>
  <si>
    <t>ニシワカチョウ</t>
    <phoneticPr fontId="2"/>
  </si>
  <si>
    <t>緑町</t>
  </si>
  <si>
    <t>南町</t>
  </si>
  <si>
    <t>ミナミチョウ</t>
    <phoneticPr fontId="2"/>
  </si>
  <si>
    <t>広小路町</t>
  </si>
  <si>
    <t>ヒロコウジチョウ</t>
    <phoneticPr fontId="2"/>
  </si>
  <si>
    <t>泉町</t>
  </si>
  <si>
    <t>イズミチョウ</t>
    <phoneticPr fontId="2"/>
  </si>
  <si>
    <t>寿町</t>
  </si>
  <si>
    <t>本町</t>
  </si>
  <si>
    <t>ホンチョウ</t>
    <phoneticPr fontId="2"/>
  </si>
  <si>
    <t>南本町</t>
  </si>
  <si>
    <t>芝本町</t>
  </si>
  <si>
    <t>シバホンチョウ</t>
    <phoneticPr fontId="2"/>
  </si>
  <si>
    <t>一番町</t>
  </si>
  <si>
    <t>イチバンチョウ</t>
    <phoneticPr fontId="2"/>
  </si>
  <si>
    <t>中央町</t>
  </si>
  <si>
    <t>チュウオウチョウ</t>
    <phoneticPr fontId="2"/>
  </si>
  <si>
    <t>北田町</t>
  </si>
  <si>
    <t>キタタマチ</t>
    <phoneticPr fontId="2"/>
  </si>
  <si>
    <t>中田町</t>
  </si>
  <si>
    <t>南田町</t>
  </si>
  <si>
    <t>富田町</t>
  </si>
  <si>
    <t>トミタマチ</t>
    <phoneticPr fontId="2"/>
  </si>
  <si>
    <t>(富田町)</t>
  </si>
  <si>
    <t>(トミタマチ)</t>
    <phoneticPr fontId="2"/>
  </si>
  <si>
    <t>大宮町1丁目</t>
  </si>
  <si>
    <t>大宮町2丁目</t>
  </si>
  <si>
    <t>大宮町3丁目</t>
  </si>
  <si>
    <t>文教町1丁目</t>
  </si>
  <si>
    <t>ブンキョウチョウ1チョウメ</t>
    <phoneticPr fontId="2"/>
  </si>
  <si>
    <t>文教町2丁目</t>
  </si>
  <si>
    <t>ブンキョウチョウ2チョウメ</t>
    <phoneticPr fontId="2"/>
  </si>
  <si>
    <t>加茂川町</t>
  </si>
  <si>
    <t>カモガワチョウ</t>
    <phoneticPr fontId="2"/>
  </si>
  <si>
    <t>(加茂川町)</t>
  </si>
  <si>
    <t>(若松町)</t>
  </si>
  <si>
    <t>加茂</t>
  </si>
  <si>
    <t>(加茂)</t>
  </si>
  <si>
    <t>(カモ)</t>
    <phoneticPr fontId="2"/>
  </si>
  <si>
    <t>大社町</t>
  </si>
  <si>
    <t>東本町1丁目</t>
  </si>
  <si>
    <t>東本町2丁目</t>
  </si>
  <si>
    <t>ヒガシホンチョウ2チョウメ</t>
    <phoneticPr fontId="2"/>
  </si>
  <si>
    <t>南二日町</t>
  </si>
  <si>
    <t>ミナミフツカマチ</t>
    <phoneticPr fontId="2"/>
  </si>
  <si>
    <t>日の出町</t>
  </si>
  <si>
    <t>東町</t>
  </si>
  <si>
    <t>ヒガシチョウ</t>
    <phoneticPr fontId="2"/>
  </si>
  <si>
    <t>(旧市内合計)</t>
    <rPh sb="1" eb="2">
      <t>キュウ</t>
    </rPh>
    <rPh sb="2" eb="4">
      <t>シナイ</t>
    </rPh>
    <rPh sb="4" eb="6">
      <t>ゴウケイ</t>
    </rPh>
    <phoneticPr fontId="2"/>
  </si>
  <si>
    <t>壱町田</t>
  </si>
  <si>
    <t>沢地</t>
  </si>
  <si>
    <t>千枚原</t>
  </si>
  <si>
    <t>末広町</t>
  </si>
  <si>
    <t>スエヒロチョウ</t>
    <phoneticPr fontId="2"/>
  </si>
  <si>
    <t>幸原町1丁目</t>
    <rPh sb="0" eb="1">
      <t>サチ</t>
    </rPh>
    <rPh sb="1" eb="2">
      <t>ハラ</t>
    </rPh>
    <rPh sb="2" eb="3">
      <t>マチ</t>
    </rPh>
    <rPh sb="4" eb="6">
      <t>チョウメ</t>
    </rPh>
    <phoneticPr fontId="2"/>
  </si>
  <si>
    <t>コオバラチョウ1チョウメ</t>
    <phoneticPr fontId="2"/>
  </si>
  <si>
    <t>幸原町2丁目</t>
    <rPh sb="0" eb="1">
      <t>サチ</t>
    </rPh>
    <rPh sb="1" eb="2">
      <t>ハラ</t>
    </rPh>
    <rPh sb="2" eb="3">
      <t>マチ</t>
    </rPh>
    <rPh sb="4" eb="6">
      <t>チョウメ</t>
    </rPh>
    <phoneticPr fontId="2"/>
  </si>
  <si>
    <t>コオバラチョウ2チョウメ</t>
    <phoneticPr fontId="2"/>
  </si>
  <si>
    <t>徳倉1丁目</t>
  </si>
  <si>
    <t>トクラ1チョウメ</t>
    <phoneticPr fontId="2"/>
  </si>
  <si>
    <t>徳倉2丁目</t>
  </si>
  <si>
    <t>トクラ2チョウメ</t>
    <phoneticPr fontId="2"/>
  </si>
  <si>
    <t>徳倉3丁目</t>
  </si>
  <si>
    <t>徳倉4丁目</t>
  </si>
  <si>
    <t>トクラ4チョウメ</t>
    <phoneticPr fontId="2"/>
  </si>
  <si>
    <t>徳倉5丁目</t>
  </si>
  <si>
    <t>トクラ5チョウメ</t>
    <phoneticPr fontId="2"/>
  </si>
  <si>
    <t>萩</t>
  </si>
  <si>
    <t>ハギ</t>
    <phoneticPr fontId="2"/>
  </si>
  <si>
    <t>佐野</t>
  </si>
  <si>
    <t>徳倉</t>
  </si>
  <si>
    <t>６．自治会・町内別の人口（つづき）</t>
    <rPh sb="2" eb="5">
      <t>ジチカイ</t>
    </rPh>
    <rPh sb="6" eb="8">
      <t>チョウナイ</t>
    </rPh>
    <rPh sb="8" eb="9">
      <t>ベツ</t>
    </rPh>
    <rPh sb="10" eb="12">
      <t>ジンコウ</t>
    </rPh>
    <phoneticPr fontId="2"/>
  </si>
  <si>
    <t>芙蓉台1丁目</t>
  </si>
  <si>
    <t>フヨウダイ1チョウメ</t>
    <phoneticPr fontId="2"/>
  </si>
  <si>
    <t>芙蓉台2丁目</t>
  </si>
  <si>
    <t>フヨウダイ2チョウメ</t>
    <phoneticPr fontId="2"/>
  </si>
  <si>
    <t>芙蓉台3丁目</t>
  </si>
  <si>
    <t>フヨウダイ3チョウメ</t>
    <phoneticPr fontId="2"/>
  </si>
  <si>
    <t>富士ビレッジ</t>
  </si>
  <si>
    <t>(ヒカリガオカ)</t>
    <phoneticPr fontId="2"/>
  </si>
  <si>
    <t>光ケ丘(1丁目)</t>
    <phoneticPr fontId="2"/>
  </si>
  <si>
    <t>光ケ丘(2丁目)</t>
    <phoneticPr fontId="2"/>
  </si>
  <si>
    <t>ヒカリガオカ(2チョウメ)</t>
    <phoneticPr fontId="2"/>
  </si>
  <si>
    <t>光ケ丘(3丁目)</t>
    <phoneticPr fontId="2"/>
  </si>
  <si>
    <t>ヒカリガオカ(3チョウメ)</t>
    <phoneticPr fontId="2"/>
  </si>
  <si>
    <t>富士見台</t>
  </si>
  <si>
    <t>東壱町田</t>
  </si>
  <si>
    <t>ヒガシイッチョウダ</t>
    <phoneticPr fontId="2"/>
  </si>
  <si>
    <t>平成台</t>
  </si>
  <si>
    <t>ヘイセイダイ</t>
    <phoneticPr fontId="2"/>
  </si>
  <si>
    <t>佐野見晴台1丁目</t>
  </si>
  <si>
    <t>サノミハラシダイ1チョウメ</t>
    <phoneticPr fontId="2"/>
  </si>
  <si>
    <t>佐野見晴台2丁目</t>
  </si>
  <si>
    <t>サノミハラシダイ2チョウメ</t>
    <phoneticPr fontId="2"/>
  </si>
  <si>
    <t>(北上地区合計)</t>
    <rPh sb="1" eb="2">
      <t>キタ</t>
    </rPh>
    <rPh sb="2" eb="3">
      <t>ウエ</t>
    </rPh>
    <rPh sb="3" eb="5">
      <t>チク</t>
    </rPh>
    <rPh sb="5" eb="7">
      <t>ゴウケイ</t>
    </rPh>
    <phoneticPr fontId="2"/>
  </si>
  <si>
    <t>谷田（小山）</t>
  </si>
  <si>
    <t>谷田（小山中島）</t>
  </si>
  <si>
    <t>谷田（小山押切）</t>
  </si>
  <si>
    <t>ヤタ(コヤマオシキリ)</t>
    <phoneticPr fontId="2"/>
  </si>
  <si>
    <t>谷田</t>
  </si>
  <si>
    <t>ヤタ</t>
    <phoneticPr fontId="2"/>
  </si>
  <si>
    <t>谷田（雪沢）</t>
  </si>
  <si>
    <t>谷田（御門）</t>
  </si>
  <si>
    <t>谷田（夏梅木）</t>
  </si>
  <si>
    <t>ヤタ(ナツメギ)</t>
    <phoneticPr fontId="2"/>
  </si>
  <si>
    <t>中</t>
  </si>
  <si>
    <t>ナカ</t>
    <phoneticPr fontId="2"/>
  </si>
  <si>
    <t>竹倉</t>
  </si>
  <si>
    <t>玉沢</t>
  </si>
  <si>
    <t>谷田（台崎）</t>
  </si>
  <si>
    <t>ヤタ(ダイサキ)</t>
    <phoneticPr fontId="2"/>
  </si>
  <si>
    <t>谷田（東富士見）</t>
  </si>
  <si>
    <t>ヤタ(ヒガシフジミ)</t>
    <phoneticPr fontId="2"/>
  </si>
  <si>
    <t>谷田（西富士見）</t>
  </si>
  <si>
    <t>谷田（遺伝学）</t>
  </si>
  <si>
    <t>谷田（桜ケ丘）</t>
    <phoneticPr fontId="2"/>
  </si>
  <si>
    <t>ヤタ(サクラガオカ)</t>
    <phoneticPr fontId="2"/>
  </si>
  <si>
    <t>谷田（並木）</t>
  </si>
  <si>
    <t>柳郷地</t>
  </si>
  <si>
    <t>谷田（塚の台）</t>
  </si>
  <si>
    <t>ヤタ(ツカノダイ)</t>
    <phoneticPr fontId="2"/>
  </si>
  <si>
    <t>カワハラガヤ(ツカノダイ)</t>
    <phoneticPr fontId="2"/>
  </si>
  <si>
    <t>谷田（小山台）</t>
  </si>
  <si>
    <t>ヤタ(コヤマダイ)</t>
    <phoneticPr fontId="2"/>
  </si>
  <si>
    <t>錦が丘</t>
  </si>
  <si>
    <t>ニシキガオカ</t>
    <phoneticPr fontId="2"/>
  </si>
  <si>
    <t>松が丘</t>
  </si>
  <si>
    <t>マツガオカ</t>
    <phoneticPr fontId="2"/>
  </si>
  <si>
    <t>川原ケ谷（初音）</t>
    <phoneticPr fontId="2"/>
  </si>
  <si>
    <t>カワハラガヤ(ハツネ)</t>
    <phoneticPr fontId="2"/>
  </si>
  <si>
    <t>川原ケ谷</t>
    <phoneticPr fontId="2"/>
  </si>
  <si>
    <t>カワハラガヤ</t>
    <phoneticPr fontId="2"/>
  </si>
  <si>
    <t>川原ケ谷（緑ヶ丘）</t>
    <phoneticPr fontId="2"/>
  </si>
  <si>
    <t>カワハラガヤ(ミドリガオカ)</t>
    <phoneticPr fontId="2"/>
  </si>
  <si>
    <t>川原ケ谷（愛宕）</t>
    <phoneticPr fontId="2"/>
  </si>
  <si>
    <t>カワハラガヤ(アタゴ)</t>
    <phoneticPr fontId="2"/>
  </si>
  <si>
    <t>初音台</t>
  </si>
  <si>
    <t>ハツネダイ</t>
    <phoneticPr fontId="2"/>
  </si>
  <si>
    <t>川原ケ谷（山田）</t>
    <phoneticPr fontId="2"/>
  </si>
  <si>
    <t>カワハラガヤ(ヤマダ)</t>
    <phoneticPr fontId="2"/>
  </si>
  <si>
    <t>川原ケ谷（小沢）</t>
    <phoneticPr fontId="2"/>
  </si>
  <si>
    <t>カワハラガヤ(コザワ)</t>
    <phoneticPr fontId="2"/>
  </si>
  <si>
    <t>川原ケ谷（元山中）</t>
    <phoneticPr fontId="2"/>
  </si>
  <si>
    <t>カワハラガヤ(モトヤマナカ)</t>
    <phoneticPr fontId="2"/>
  </si>
  <si>
    <t>塚原新田</t>
  </si>
  <si>
    <t>ツカハラシンデン</t>
    <phoneticPr fontId="2"/>
  </si>
  <si>
    <t>谷田（阿部野）</t>
  </si>
  <si>
    <t>ヤタ(アベノ)</t>
    <phoneticPr fontId="2"/>
  </si>
  <si>
    <t>市山新田</t>
  </si>
  <si>
    <t>イチノヤマシンデン</t>
    <phoneticPr fontId="2"/>
  </si>
  <si>
    <t>三ツ谷新田</t>
  </si>
  <si>
    <t>ミツヤシンデン</t>
    <phoneticPr fontId="2"/>
  </si>
  <si>
    <t>笹原新田</t>
  </si>
  <si>
    <t>ササハラシンデン</t>
    <phoneticPr fontId="2"/>
  </si>
  <si>
    <t>（笹原新田）</t>
  </si>
  <si>
    <t>(ササハラシンデン)</t>
    <phoneticPr fontId="2"/>
  </si>
  <si>
    <t>山中新田</t>
  </si>
  <si>
    <t>ヤマナカシンデン</t>
    <phoneticPr fontId="2"/>
  </si>
  <si>
    <t>（山中新田）</t>
  </si>
  <si>
    <t>(ヤマナカシンデン)</t>
    <phoneticPr fontId="2"/>
  </si>
  <si>
    <t>(アサヒガオカチョウ)</t>
    <phoneticPr fontId="2"/>
  </si>
  <si>
    <t>(ニシアサヒガオカチョウ)</t>
    <phoneticPr fontId="2"/>
  </si>
  <si>
    <t>アシノココウゲンベッソウチ</t>
    <phoneticPr fontId="2"/>
  </si>
  <si>
    <t>旭ヶ丘</t>
    <rPh sb="0" eb="3">
      <t>アサヒガオカ</t>
    </rPh>
    <phoneticPr fontId="2"/>
  </si>
  <si>
    <t>アサヒガオカ</t>
    <phoneticPr fontId="2"/>
  </si>
  <si>
    <t>三恵台</t>
  </si>
  <si>
    <t>サンケイダイ</t>
    <phoneticPr fontId="2"/>
  </si>
  <si>
    <t>(錦田地区合計)</t>
    <rPh sb="1" eb="2">
      <t>ニシキ</t>
    </rPh>
    <rPh sb="2" eb="3">
      <t>タ</t>
    </rPh>
    <rPh sb="3" eb="5">
      <t>チク</t>
    </rPh>
    <rPh sb="5" eb="7">
      <t>ゴウケイ</t>
    </rPh>
    <phoneticPr fontId="2"/>
  </si>
  <si>
    <t>梅名</t>
  </si>
  <si>
    <t>ウメナ</t>
    <phoneticPr fontId="2"/>
  </si>
  <si>
    <t>中島</t>
  </si>
  <si>
    <t>ナカジマ</t>
    <phoneticPr fontId="2"/>
  </si>
  <si>
    <t>大場</t>
  </si>
  <si>
    <t>ダイバ</t>
    <phoneticPr fontId="2"/>
  </si>
  <si>
    <t>多呂</t>
  </si>
  <si>
    <t>タロ</t>
    <phoneticPr fontId="2"/>
  </si>
  <si>
    <t>北沢</t>
  </si>
  <si>
    <t>キタザワ</t>
    <phoneticPr fontId="2"/>
  </si>
  <si>
    <t>八反畑</t>
  </si>
  <si>
    <t>ハッタバタ</t>
    <phoneticPr fontId="2"/>
  </si>
  <si>
    <t>鶴喰</t>
  </si>
  <si>
    <t>ツルハミ</t>
    <phoneticPr fontId="2"/>
  </si>
  <si>
    <t>青木</t>
  </si>
  <si>
    <t>アオキ</t>
    <phoneticPr fontId="2"/>
  </si>
  <si>
    <t>藤代町</t>
  </si>
  <si>
    <t>フジシロチョウ</t>
    <phoneticPr fontId="2"/>
  </si>
  <si>
    <t>新谷</t>
  </si>
  <si>
    <t>アラヤ</t>
    <phoneticPr fontId="2"/>
  </si>
  <si>
    <t>玉川</t>
  </si>
  <si>
    <t>タマガワ</t>
    <phoneticPr fontId="2"/>
  </si>
  <si>
    <t>平田</t>
  </si>
  <si>
    <t>ヒラタ</t>
    <phoneticPr fontId="2"/>
  </si>
  <si>
    <t>松本</t>
  </si>
  <si>
    <t>マツモト</t>
    <phoneticPr fontId="2"/>
  </si>
  <si>
    <t>長伏</t>
  </si>
  <si>
    <t>ナガブセ</t>
    <phoneticPr fontId="2"/>
  </si>
  <si>
    <t>御園</t>
  </si>
  <si>
    <t>ミソノ</t>
    <phoneticPr fontId="2"/>
  </si>
  <si>
    <t>安久</t>
  </si>
  <si>
    <t>ヤスヒサ</t>
    <phoneticPr fontId="2"/>
  </si>
  <si>
    <t>中（東藤代町）</t>
  </si>
  <si>
    <t>ナカ(ヒガシフジシロチョウ)</t>
    <phoneticPr fontId="2"/>
  </si>
  <si>
    <t>青木（東藤代町）</t>
  </si>
  <si>
    <t>アオキ(ヒガシフジシロチョウ)</t>
    <phoneticPr fontId="2"/>
  </si>
  <si>
    <t>東大場1丁目</t>
  </si>
  <si>
    <t>ヒガシダイバ1チョウメ</t>
    <phoneticPr fontId="2"/>
  </si>
  <si>
    <t>東大場2丁目</t>
  </si>
  <si>
    <t>ヒガシダイバ2チョウメ</t>
    <phoneticPr fontId="2"/>
  </si>
  <si>
    <t>(中郷地区合計)</t>
    <rPh sb="1" eb="3">
      <t>ナカザト</t>
    </rPh>
    <rPh sb="3" eb="5">
      <t>チク</t>
    </rPh>
    <rPh sb="5" eb="7">
      <t>ゴウケイ</t>
    </rPh>
    <phoneticPr fontId="2"/>
  </si>
  <si>
    <t>７．地区世帯と人口推移</t>
    <rPh sb="2" eb="4">
      <t>チク</t>
    </rPh>
    <rPh sb="4" eb="6">
      <t>セタイ</t>
    </rPh>
    <rPh sb="7" eb="9">
      <t>ジンコウ</t>
    </rPh>
    <rPh sb="9" eb="11">
      <t>スイイ</t>
    </rPh>
    <phoneticPr fontId="2"/>
  </si>
  <si>
    <t>種別</t>
    <rPh sb="0" eb="2">
      <t>シュベツ</t>
    </rPh>
    <phoneticPr fontId="2"/>
  </si>
  <si>
    <t>旧市内</t>
    <rPh sb="0" eb="1">
      <t>キュウ</t>
    </rPh>
    <rPh sb="1" eb="3">
      <t>シナイ</t>
    </rPh>
    <phoneticPr fontId="2"/>
  </si>
  <si>
    <t>北上地区</t>
    <rPh sb="0" eb="2">
      <t>キタウエ</t>
    </rPh>
    <rPh sb="2" eb="4">
      <t>チク</t>
    </rPh>
    <phoneticPr fontId="2"/>
  </si>
  <si>
    <t>錦田地区</t>
    <rPh sb="0" eb="1">
      <t>ニシキ</t>
    </rPh>
    <rPh sb="1" eb="2">
      <t>タ</t>
    </rPh>
    <rPh sb="2" eb="4">
      <t>チク</t>
    </rPh>
    <phoneticPr fontId="2"/>
  </si>
  <si>
    <t>中郷地区</t>
    <rPh sb="0" eb="2">
      <t>ナカザト</t>
    </rPh>
    <rPh sb="2" eb="4">
      <t>チク</t>
    </rPh>
    <phoneticPr fontId="2"/>
  </si>
  <si>
    <t>特殊地区</t>
    <rPh sb="0" eb="2">
      <t>トクシュ</t>
    </rPh>
    <rPh sb="2" eb="4">
      <t>チク</t>
    </rPh>
    <phoneticPr fontId="2"/>
  </si>
  <si>
    <t>(男性)</t>
    <rPh sb="1" eb="2">
      <t>オトコ</t>
    </rPh>
    <rPh sb="2" eb="3">
      <t>セイ</t>
    </rPh>
    <phoneticPr fontId="2"/>
  </si>
  <si>
    <t>(女性)</t>
    <rPh sb="1" eb="2">
      <t>オンナ</t>
    </rPh>
    <rPh sb="2" eb="3">
      <t>セイ</t>
    </rPh>
    <phoneticPr fontId="2"/>
  </si>
  <si>
    <t>８．国勢調査　世帯と人口</t>
    <rPh sb="2" eb="4">
      <t>コクセイ</t>
    </rPh>
    <rPh sb="4" eb="6">
      <t>チョウサ</t>
    </rPh>
    <rPh sb="7" eb="12">
      <t>セタイスウ</t>
    </rPh>
    <phoneticPr fontId="2"/>
  </si>
  <si>
    <t>(各年10月1日現在国勢調査より)</t>
    <rPh sb="1" eb="2">
      <t>カク</t>
    </rPh>
    <rPh sb="2" eb="3">
      <t>ネン</t>
    </rPh>
    <rPh sb="5" eb="6">
      <t>ツキ</t>
    </rPh>
    <rPh sb="7" eb="8">
      <t>ヒ</t>
    </rPh>
    <rPh sb="8" eb="10">
      <t>ゲンザイ</t>
    </rPh>
    <rPh sb="10" eb="12">
      <t>コクセイ</t>
    </rPh>
    <rPh sb="12" eb="14">
      <t>チョウサ</t>
    </rPh>
    <phoneticPr fontId="2"/>
  </si>
  <si>
    <t>面    積  ( K㎡ )</t>
    <rPh sb="0" eb="6">
      <t>メンセキ</t>
    </rPh>
    <phoneticPr fontId="2"/>
  </si>
  <si>
    <t>人　　　　口   ( 人 )</t>
    <rPh sb="0" eb="6">
      <t>ジンコウ</t>
    </rPh>
    <phoneticPr fontId="2"/>
  </si>
  <si>
    <t>世　　　　　帯</t>
    <rPh sb="0" eb="7">
      <t>セタイ</t>
    </rPh>
    <phoneticPr fontId="2"/>
  </si>
  <si>
    <t>三島町</t>
    <rPh sb="0" eb="2">
      <t>ミシマ</t>
    </rPh>
    <rPh sb="2" eb="3">
      <t>マチ</t>
    </rPh>
    <phoneticPr fontId="2"/>
  </si>
  <si>
    <t>北上村</t>
    <rPh sb="0" eb="1">
      <t>キタ</t>
    </rPh>
    <rPh sb="1" eb="2">
      <t>ウエ</t>
    </rPh>
    <rPh sb="2" eb="3">
      <t>ムラ</t>
    </rPh>
    <phoneticPr fontId="2"/>
  </si>
  <si>
    <t>錦田村</t>
    <rPh sb="0" eb="1">
      <t>ニシキ</t>
    </rPh>
    <rPh sb="1" eb="2">
      <t>タ</t>
    </rPh>
    <rPh sb="2" eb="3">
      <t>ムラ</t>
    </rPh>
    <phoneticPr fontId="2"/>
  </si>
  <si>
    <t>中郷村</t>
    <rPh sb="0" eb="2">
      <t>ナカザト</t>
    </rPh>
    <rPh sb="2" eb="3">
      <t>ムラ</t>
    </rPh>
    <phoneticPr fontId="2"/>
  </si>
  <si>
    <t>大正9</t>
    <rPh sb="0" eb="2">
      <t>タイショウ</t>
    </rPh>
    <phoneticPr fontId="2"/>
  </si>
  <si>
    <t>昭和5</t>
    <rPh sb="0" eb="2">
      <t>ショウワ</t>
    </rPh>
    <phoneticPr fontId="2"/>
  </si>
  <si>
    <t>三島市</t>
    <rPh sb="0" eb="2">
      <t>ミシマ</t>
    </rPh>
    <rPh sb="2" eb="3">
      <t>シ</t>
    </rPh>
    <phoneticPr fontId="2"/>
  </si>
  <si>
    <t>三島市</t>
    <rPh sb="2" eb="3">
      <t>シ</t>
    </rPh>
    <phoneticPr fontId="2"/>
  </si>
  <si>
    <t>平成2</t>
    <rPh sb="0" eb="2">
      <t>ヘイセイ</t>
    </rPh>
    <phoneticPr fontId="2"/>
  </si>
  <si>
    <t>　　　　　　　(注意) 世帯数は、一般世帯と施設等の世帯の合計値。</t>
    <rPh sb="8" eb="10">
      <t>チュウイ</t>
    </rPh>
    <rPh sb="12" eb="14">
      <t>セタイ</t>
    </rPh>
    <rPh sb="14" eb="15">
      <t>カズ</t>
    </rPh>
    <rPh sb="17" eb="19">
      <t>イッパン</t>
    </rPh>
    <rPh sb="19" eb="21">
      <t>セタイ</t>
    </rPh>
    <rPh sb="22" eb="24">
      <t>シセツ</t>
    </rPh>
    <rPh sb="24" eb="25">
      <t>トウ</t>
    </rPh>
    <rPh sb="26" eb="28">
      <t>セタイ</t>
    </rPh>
    <rPh sb="29" eb="31">
      <t>ゴウケイ</t>
    </rPh>
    <rPh sb="31" eb="32">
      <t>アタイ</t>
    </rPh>
    <phoneticPr fontId="2"/>
  </si>
  <si>
    <t>９．国勢調査　男女別人口</t>
    <rPh sb="2" eb="4">
      <t>コクセイ</t>
    </rPh>
    <rPh sb="4" eb="6">
      <t>チョウサ</t>
    </rPh>
    <rPh sb="7" eb="9">
      <t>ダンジョ</t>
    </rPh>
    <rPh sb="9" eb="10">
      <t>ベツ</t>
    </rPh>
    <rPh sb="10" eb="12">
      <t>ジンコウ</t>
    </rPh>
    <phoneticPr fontId="2"/>
  </si>
  <si>
    <t>総数</t>
    <rPh sb="0" eb="2">
      <t>ソウスウ</t>
    </rPh>
    <phoneticPr fontId="2"/>
  </si>
  <si>
    <t>女性100人につき男性</t>
    <rPh sb="0" eb="1">
      <t>オンナ</t>
    </rPh>
    <rPh sb="1" eb="2">
      <t>セイ</t>
    </rPh>
    <rPh sb="5" eb="6">
      <t>ヒト</t>
    </rPh>
    <rPh sb="9" eb="10">
      <t>オトコ</t>
    </rPh>
    <rPh sb="10" eb="11">
      <t>セイ</t>
    </rPh>
    <phoneticPr fontId="2"/>
  </si>
  <si>
    <t>１０．国勢調査　年齢別人口の推移</t>
    <rPh sb="3" eb="5">
      <t>コクセイ</t>
    </rPh>
    <rPh sb="5" eb="7">
      <t>チョウサ</t>
    </rPh>
    <rPh sb="8" eb="10">
      <t>ネンレイ</t>
    </rPh>
    <rPh sb="10" eb="11">
      <t>ベツ</t>
    </rPh>
    <rPh sb="11" eb="13">
      <t>ジンコウ</t>
    </rPh>
    <rPh sb="14" eb="16">
      <t>スイイ</t>
    </rPh>
    <phoneticPr fontId="2"/>
  </si>
  <si>
    <t>(各年10月1日現在国勢調査より)</t>
  </si>
  <si>
    <t>区　分</t>
    <rPh sb="0" eb="3">
      <t>クブン</t>
    </rPh>
    <phoneticPr fontId="2"/>
  </si>
  <si>
    <t>7年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</si>
  <si>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</si>
  <si>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</si>
  <si>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22年</t>
    <rPh sb="2" eb="3">
      <t>ネン</t>
    </rPh>
    <phoneticPr fontId="2"/>
  </si>
  <si>
    <t>27年</t>
    <rPh sb="2" eb="3">
      <t>ネン</t>
    </rPh>
    <phoneticPr fontId="2"/>
  </si>
  <si>
    <t>（各 歳）</t>
    <rPh sb="1" eb="2">
      <t>カク</t>
    </rPh>
    <rPh sb="3" eb="4">
      <t>サイ</t>
    </rPh>
    <phoneticPr fontId="2"/>
  </si>
  <si>
    <t xml:space="preserve">人口 </t>
    <rPh sb="0" eb="2">
      <t>ジンコウ</t>
    </rPh>
    <phoneticPr fontId="2"/>
  </si>
  <si>
    <t>割合</t>
    <rPh sb="0" eb="2">
      <t>ワリアイ</t>
    </rPh>
    <phoneticPr fontId="2"/>
  </si>
  <si>
    <t>うち
女性数</t>
    <rPh sb="3" eb="5">
      <t>ジョセイ</t>
    </rPh>
    <rPh sb="5" eb="6">
      <t>スウ</t>
    </rPh>
    <phoneticPr fontId="2"/>
  </si>
  <si>
    <t>総　数</t>
    <rPh sb="0" eb="3">
      <t>ソウスウ</t>
    </rPh>
    <phoneticPr fontId="2"/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</si>
  <si>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</si>
  <si>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</si>
  <si>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</si>
  <si>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</si>
  <si>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</si>
  <si>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</si>
  <si>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</si>
  <si>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</si>
  <si>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</si>
  <si>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</si>
  <si>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</si>
  <si>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</si>
  <si>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</si>
  <si>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</si>
  <si>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</si>
  <si>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</si>
  <si>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 xml:space="preserve"> 85～89</t>
    <phoneticPr fontId="2"/>
  </si>
  <si>
    <t xml:space="preserve"> 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</si>
  <si>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</si>
  <si>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</si>
  <si>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不詳</t>
    <rPh sb="0" eb="2">
      <t>フショウ</t>
    </rPh>
    <phoneticPr fontId="2"/>
  </si>
  <si>
    <t>１１．国勢調査　人口集中地区人口</t>
    <rPh sb="3" eb="5">
      <t>コクセイ</t>
    </rPh>
    <rPh sb="5" eb="7">
      <t>チョウサ</t>
    </rPh>
    <rPh sb="8" eb="10">
      <t>ジンコウ</t>
    </rPh>
    <rPh sb="10" eb="12">
      <t>シュウチュウ</t>
    </rPh>
    <rPh sb="12" eb="14">
      <t>チク</t>
    </rPh>
    <rPh sb="14" eb="16">
      <t>ジンコウ</t>
    </rPh>
    <phoneticPr fontId="2"/>
  </si>
  <si>
    <t xml:space="preserve"> (各年10月1日現在国勢調査より)</t>
  </si>
  <si>
    <t>年 次</t>
    <rPh sb="0" eb="3">
      <t>ネンジ</t>
    </rPh>
    <phoneticPr fontId="2"/>
  </si>
  <si>
    <t>人　　口</t>
    <rPh sb="0" eb="4">
      <t>ジンコウ</t>
    </rPh>
    <phoneticPr fontId="2"/>
  </si>
  <si>
    <t>世帯数</t>
    <rPh sb="0" eb="3">
      <t>セタイスウ</t>
    </rPh>
    <phoneticPr fontId="2"/>
  </si>
  <si>
    <t>人口集中地区人口</t>
    <rPh sb="0" eb="2">
      <t>ジンコウ</t>
    </rPh>
    <rPh sb="2" eb="4">
      <t>シュウチュウ</t>
    </rPh>
    <rPh sb="4" eb="6">
      <t>チク</t>
    </rPh>
    <rPh sb="6" eb="8">
      <t>ジンコウ</t>
    </rPh>
    <phoneticPr fontId="2"/>
  </si>
  <si>
    <t>人口集中地区面積</t>
    <rPh sb="0" eb="2">
      <t>ジンコウ</t>
    </rPh>
    <rPh sb="2" eb="4">
      <t>シュウチュウ</t>
    </rPh>
    <rPh sb="4" eb="6">
      <t>チク</t>
    </rPh>
    <rPh sb="6" eb="8">
      <t>メンセキ</t>
    </rPh>
    <phoneticPr fontId="2"/>
  </si>
  <si>
    <t>( K㎡ )</t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</si>
  <si>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</si>
  <si>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</si>
  <si>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</si>
  <si>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</si>
  <si>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2年</t>
    <rPh sb="1" eb="2">
      <t>ネン</t>
    </rPh>
    <phoneticPr fontId="2"/>
  </si>
  <si>
    <t>１２．国勢調査　流出流入の人口</t>
    <rPh sb="3" eb="5">
      <t>コクセイ</t>
    </rPh>
    <rPh sb="5" eb="7">
      <t>チョウサ</t>
    </rPh>
    <rPh sb="8" eb="10">
      <t>リュウシュツ</t>
    </rPh>
    <rPh sb="10" eb="12">
      <t>リュウニュウ</t>
    </rPh>
    <rPh sb="13" eb="15">
      <t>ジンコウ</t>
    </rPh>
    <phoneticPr fontId="2"/>
  </si>
  <si>
    <t xml:space="preserve">    &lt; 通勤通学人口&gt;</t>
    <rPh sb="6" eb="8">
      <t>ツウキン</t>
    </rPh>
    <rPh sb="8" eb="10">
      <t>ツウガク</t>
    </rPh>
    <rPh sb="10" eb="12">
      <t>ジンコウ</t>
    </rPh>
    <phoneticPr fontId="2"/>
  </si>
  <si>
    <t>通勤・通学地</t>
    <rPh sb="0" eb="2">
      <t>ツウキン</t>
    </rPh>
    <rPh sb="3" eb="5">
      <t>ツウガク</t>
    </rPh>
    <rPh sb="5" eb="6">
      <t>チ</t>
    </rPh>
    <phoneticPr fontId="2"/>
  </si>
  <si>
    <t>通勤者</t>
    <rPh sb="0" eb="2">
      <t>ツウキン</t>
    </rPh>
    <rPh sb="2" eb="3">
      <t>ツウガクシャ</t>
    </rPh>
    <phoneticPr fontId="2"/>
  </si>
  <si>
    <t>通学者　1)</t>
    <rPh sb="0" eb="3">
      <t>ツウガクシャ</t>
    </rPh>
    <phoneticPr fontId="2"/>
  </si>
  <si>
    <t>　・県内の他市町村へ流出計</t>
    <rPh sb="2" eb="4">
      <t>ケンナイ</t>
    </rPh>
    <rPh sb="5" eb="6">
      <t>タ</t>
    </rPh>
    <rPh sb="6" eb="9">
      <t>シチョウソン</t>
    </rPh>
    <rPh sb="10" eb="12">
      <t>リュウシュツ</t>
    </rPh>
    <rPh sb="12" eb="13">
      <t>ケイ</t>
    </rPh>
    <phoneticPr fontId="2"/>
  </si>
  <si>
    <t>　　　その他の市町村</t>
    <rPh sb="3" eb="6">
      <t>ソノタ</t>
    </rPh>
    <rPh sb="7" eb="10">
      <t>シチョウソン</t>
    </rPh>
    <phoneticPr fontId="2"/>
  </si>
  <si>
    <t>　・県外へ流出計</t>
    <rPh sb="2" eb="4">
      <t>ケンナイ</t>
    </rPh>
    <rPh sb="5" eb="7">
      <t>リュウシュツ</t>
    </rPh>
    <rPh sb="7" eb="8">
      <t>ケイ</t>
    </rPh>
    <phoneticPr fontId="2"/>
  </si>
  <si>
    <t>　　　その他の都道府県</t>
    <rPh sb="3" eb="6">
      <t>ソノタ</t>
    </rPh>
    <rPh sb="7" eb="11">
      <t>トドウフケン</t>
    </rPh>
    <phoneticPr fontId="2"/>
  </si>
  <si>
    <t>流入人口の合計</t>
    <rPh sb="0" eb="2">
      <t>リュウシュツ</t>
    </rPh>
    <rPh sb="2" eb="4">
      <t>ジンコウ</t>
    </rPh>
    <rPh sb="5" eb="7">
      <t>ゴウケイ</t>
    </rPh>
    <phoneticPr fontId="2"/>
  </si>
  <si>
    <t>　・県内の他市町村から流入計</t>
    <rPh sb="2" eb="4">
      <t>ケンナイ</t>
    </rPh>
    <rPh sb="5" eb="6">
      <t>タ</t>
    </rPh>
    <rPh sb="6" eb="9">
      <t>シチョウソン</t>
    </rPh>
    <rPh sb="11" eb="13">
      <t>リュウシュツ</t>
    </rPh>
    <rPh sb="13" eb="14">
      <t>ケイ</t>
    </rPh>
    <phoneticPr fontId="2"/>
  </si>
  <si>
    <t>　・県外から流入計</t>
    <rPh sb="2" eb="4">
      <t>ケンナイ</t>
    </rPh>
    <rPh sb="6" eb="8">
      <t>リュウシュツ</t>
    </rPh>
    <rPh sb="8" eb="9">
      <t>ケイ</t>
    </rPh>
    <phoneticPr fontId="2"/>
  </si>
  <si>
    <t>1) 15歳未満の通学者は除く。</t>
    <rPh sb="5" eb="6">
      <t>サイ</t>
    </rPh>
    <rPh sb="6" eb="8">
      <t>ミマン</t>
    </rPh>
    <rPh sb="9" eb="12">
      <t>ツウガクシャ</t>
    </rPh>
    <rPh sb="13" eb="14">
      <t>ノゾ</t>
    </rPh>
    <phoneticPr fontId="2"/>
  </si>
  <si>
    <t>１３．国勢調査　昼間の人口</t>
    <rPh sb="3" eb="5">
      <t>コクセイ</t>
    </rPh>
    <rPh sb="5" eb="7">
      <t>チョウサ</t>
    </rPh>
    <rPh sb="8" eb="10">
      <t>ヒルマ</t>
    </rPh>
    <rPh sb="11" eb="13">
      <t>ジンコウ</t>
    </rPh>
    <phoneticPr fontId="2"/>
  </si>
  <si>
    <t>人　　口 1)
(夜間人口）</t>
    <rPh sb="0" eb="4">
      <t>ジンコウ</t>
    </rPh>
    <rPh sb="9" eb="11">
      <t>ヤカン</t>
    </rPh>
    <rPh sb="11" eb="13">
      <t>ジンコウ</t>
    </rPh>
    <phoneticPr fontId="2"/>
  </si>
  <si>
    <t>流出人口 2)</t>
    <rPh sb="0" eb="2">
      <t>リュウシュツ</t>
    </rPh>
    <rPh sb="2" eb="4">
      <t>ジンコウ</t>
    </rPh>
    <phoneticPr fontId="2"/>
  </si>
  <si>
    <t>流入人口</t>
    <rPh sb="0" eb="2">
      <t>リュウシュツ</t>
    </rPh>
    <rPh sb="2" eb="4">
      <t>ジンコウ</t>
    </rPh>
    <phoneticPr fontId="2"/>
  </si>
  <si>
    <t>昼間の人口 1)3)</t>
    <rPh sb="0" eb="2">
      <t>ヒルマ</t>
    </rPh>
    <rPh sb="3" eb="5">
      <t>ジンコウ</t>
    </rPh>
    <phoneticPr fontId="2"/>
  </si>
  <si>
    <t>率</t>
    <rPh sb="0" eb="1">
      <t>リツ</t>
    </rPh>
    <phoneticPr fontId="2"/>
  </si>
  <si>
    <t>( A )</t>
    <phoneticPr fontId="2"/>
  </si>
  <si>
    <t>( B )</t>
    <phoneticPr fontId="2"/>
  </si>
  <si>
    <t>( B )/( A )</t>
    <phoneticPr fontId="2"/>
  </si>
  <si>
    <t>(注)年齢不詳のものを集計から除いているため，常住地による人口は当該地域の確定人口と一致しない。</t>
    <rPh sb="1" eb="2">
      <t>チュウ</t>
    </rPh>
    <phoneticPr fontId="6"/>
  </si>
  <si>
    <t>　1)　労働力状態「不詳」を含む</t>
    <phoneticPr fontId="6"/>
  </si>
  <si>
    <t>１４．国勢調査　産業大分類別15歳以上就業者数</t>
    <rPh sb="3" eb="5">
      <t>コクセイ</t>
    </rPh>
    <rPh sb="5" eb="7">
      <t>チョウサ</t>
    </rPh>
    <rPh sb="8" eb="10">
      <t>サンギョウ</t>
    </rPh>
    <rPh sb="10" eb="13">
      <t>ダイブンルイ</t>
    </rPh>
    <rPh sb="13" eb="14">
      <t>ベツ</t>
    </rPh>
    <rPh sb="16" eb="17">
      <t>サイ</t>
    </rPh>
    <rPh sb="17" eb="19">
      <t>イジョウ</t>
    </rPh>
    <rPh sb="19" eb="22">
      <t>シュウギョウシャ</t>
    </rPh>
    <rPh sb="22" eb="23">
      <t>カズ</t>
    </rPh>
    <phoneticPr fontId="2"/>
  </si>
  <si>
    <t>産業大分類名</t>
    <rPh sb="0" eb="2">
      <t>サンギョウ</t>
    </rPh>
    <rPh sb="2" eb="5">
      <t>ダイブンルイ</t>
    </rPh>
    <rPh sb="5" eb="6">
      <t>メイ</t>
    </rPh>
    <phoneticPr fontId="2"/>
  </si>
  <si>
    <t>平成27年</t>
    <rPh sb="0" eb="2">
      <t>ヘイセイ</t>
    </rPh>
    <rPh sb="4" eb="5">
      <t>ネン</t>
    </rPh>
    <phoneticPr fontId="2"/>
  </si>
  <si>
    <t>男性数</t>
    <rPh sb="0" eb="1">
      <t>オトコ</t>
    </rPh>
    <rPh sb="1" eb="2">
      <t>ジョセイ</t>
    </rPh>
    <rPh sb="2" eb="3">
      <t>スウ</t>
    </rPh>
    <phoneticPr fontId="2"/>
  </si>
  <si>
    <t>女性数</t>
  </si>
  <si>
    <t>割合</t>
  </si>
  <si>
    <t>第一次産業</t>
    <rPh sb="0" eb="3">
      <t>ダイイチジ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</si>
  <si>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</si>
  <si>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</si>
  <si>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</si>
  <si>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第二次産業</t>
    <rPh sb="0" eb="3">
      <t>ダイイチジ</t>
    </rPh>
    <rPh sb="3" eb="5">
      <t>サンギョウ</t>
    </rPh>
    <phoneticPr fontId="2"/>
  </si>
  <si>
    <t>鉱業</t>
    <rPh sb="0" eb="2">
      <t>コウザン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</si>
  <si>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</si>
  <si>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</si>
  <si>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第三次産業</t>
    <rPh sb="0" eb="3">
      <t>ダイイチジ</t>
    </rPh>
    <rPh sb="3" eb="5">
      <t>サンギョウ</t>
    </rPh>
    <phoneticPr fontId="2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</si>
  <si>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</si>
  <si>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</si>
  <si>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</si>
  <si>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</si>
  <si>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</si>
  <si>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</si>
  <si>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</si>
  <si>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</si>
  <si>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</si>
  <si>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</si>
  <si>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</si>
  <si>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</si>
  <si>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</si>
  <si>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phoneticPr fontId="2"/>
  </si>
  <si>
    <t>分類不能</t>
    <rPh sb="0" eb="2">
      <t>ブンルイ</t>
    </rPh>
    <rPh sb="2" eb="4">
      <t>フノウ</t>
    </rPh>
    <phoneticPr fontId="2"/>
  </si>
  <si>
    <t>15．将来推計人口</t>
    <phoneticPr fontId="2"/>
  </si>
  <si>
    <t>男女計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</si>
  <si>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</si>
  <si>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</si>
  <si>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</si>
  <si>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</si>
  <si>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</si>
  <si>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</si>
  <si>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</si>
  <si>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</si>
  <si>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</si>
  <si>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</si>
  <si>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</si>
  <si>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</si>
  <si>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</si>
  <si>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</si>
  <si>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</si>
  <si>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</si>
  <si>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</si>
  <si>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</si>
  <si>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</si>
  <si>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</si>
  <si>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（再掲）0～14歳</t>
  </si>
  <si>
    <t>（再掲）15～64歳</t>
  </si>
  <si>
    <t>（再掲）65歳以上</t>
  </si>
  <si>
    <t>（再掲）75歳以上</t>
  </si>
  <si>
    <t>男</t>
    <phoneticPr fontId="2"/>
  </si>
  <si>
    <t>15．将来推計人口（つづき）</t>
    <phoneticPr fontId="2"/>
  </si>
  <si>
    <t>女</t>
  </si>
  <si>
    <t>年齢別割合(％)</t>
    <phoneticPr fontId="2"/>
  </si>
  <si>
    <t>0～14歳</t>
    <phoneticPr fontId="2"/>
  </si>
  <si>
    <t>15～64歳</t>
    <phoneticPr fontId="2"/>
  </si>
  <si>
    <t>65歳以上</t>
    <phoneticPr fontId="2"/>
  </si>
  <si>
    <t>75歳以上</t>
    <phoneticPr fontId="2"/>
  </si>
  <si>
    <t>（資料：国立社会保障・人口問題研究所）</t>
    <rPh sb="1" eb="3">
      <t>シリョウ</t>
    </rPh>
    <phoneticPr fontId="2"/>
  </si>
  <si>
    <t>16．合計特殊出生率</t>
    <rPh sb="3" eb="5">
      <t>ゴウケイ</t>
    </rPh>
    <rPh sb="5" eb="7">
      <t>トクシュ</t>
    </rPh>
    <rPh sb="7" eb="9">
      <t>シュッショウ</t>
    </rPh>
    <rPh sb="9" eb="10">
      <t>リツ</t>
    </rPh>
    <phoneticPr fontId="2"/>
  </si>
  <si>
    <t>昭和58～62年</t>
    <rPh sb="0" eb="2">
      <t>ショウワ</t>
    </rPh>
    <rPh sb="7" eb="8">
      <t>ネン</t>
    </rPh>
    <phoneticPr fontId="2"/>
  </si>
  <si>
    <t>昭和63年～平成4年</t>
    <rPh sb="4" eb="5">
      <t>ネン</t>
    </rPh>
    <rPh sb="6" eb="8">
      <t>ヘイセイ</t>
    </rPh>
    <rPh sb="9" eb="10">
      <t>ネン</t>
    </rPh>
    <phoneticPr fontId="2"/>
  </si>
  <si>
    <t>平成5～9年</t>
    <rPh sb="0" eb="2">
      <t>ヘイセイ</t>
    </rPh>
    <rPh sb="5" eb="6">
      <t>ネン</t>
    </rPh>
    <phoneticPr fontId="2"/>
  </si>
  <si>
    <t>平成10～14年</t>
    <rPh sb="0" eb="2">
      <t>ヘイセイ</t>
    </rPh>
    <rPh sb="7" eb="8">
      <t>ネン</t>
    </rPh>
    <phoneticPr fontId="2"/>
  </si>
  <si>
    <t>平成15～19年</t>
    <rPh sb="7" eb="8">
      <t>ネン</t>
    </rPh>
    <phoneticPr fontId="2"/>
  </si>
  <si>
    <t>平成20～24年</t>
    <phoneticPr fontId="2"/>
  </si>
  <si>
    <t>(A)</t>
    <phoneticPr fontId="2"/>
  </si>
  <si>
    <t>(B)</t>
    <phoneticPr fontId="2"/>
  </si>
  <si>
    <t>(B)/(A)</t>
    <phoneticPr fontId="2"/>
  </si>
  <si>
    <t>(B)/(C)</t>
    <phoneticPr fontId="2"/>
  </si>
  <si>
    <t>(C)</t>
    <phoneticPr fontId="2"/>
  </si>
  <si>
    <t xml:space="preserve">      〃</t>
    <phoneticPr fontId="2"/>
  </si>
  <si>
    <t>(歳)</t>
    <phoneticPr fontId="2"/>
  </si>
  <si>
    <t>(人)</t>
    <phoneticPr fontId="2"/>
  </si>
  <si>
    <t>町　名</t>
    <phoneticPr fontId="2"/>
  </si>
  <si>
    <t>キヨズミチョウ</t>
    <phoneticPr fontId="2"/>
  </si>
  <si>
    <t>ニシホンチョウ</t>
    <phoneticPr fontId="2"/>
  </si>
  <si>
    <t>ミドリチョウ</t>
    <phoneticPr fontId="2"/>
  </si>
  <si>
    <t>コトブキチョウ</t>
    <phoneticPr fontId="2"/>
  </si>
  <si>
    <t>ミナミホンチョウ</t>
    <phoneticPr fontId="2"/>
  </si>
  <si>
    <t>ナカタマチ</t>
    <phoneticPr fontId="2"/>
  </si>
  <si>
    <t>ミナミタマチ</t>
    <phoneticPr fontId="2"/>
  </si>
  <si>
    <t>オオミヤチョウ1チョウメ</t>
    <phoneticPr fontId="2"/>
  </si>
  <si>
    <t>オオミヤチョウ2チョウメ</t>
    <phoneticPr fontId="2"/>
  </si>
  <si>
    <t>オオミヤチョウ3チョウメ</t>
    <phoneticPr fontId="2"/>
  </si>
  <si>
    <t>(カモガワチョウ)</t>
    <phoneticPr fontId="2"/>
  </si>
  <si>
    <t>(ワカマツチョウ)</t>
    <phoneticPr fontId="2"/>
  </si>
  <si>
    <t>カモ</t>
    <phoneticPr fontId="2"/>
  </si>
  <si>
    <t>タイシャチョウ</t>
    <phoneticPr fontId="2"/>
  </si>
  <si>
    <t>ヒガシホンチョウ1チョウメ</t>
    <phoneticPr fontId="2"/>
  </si>
  <si>
    <t>ヒノデチョウ</t>
    <phoneticPr fontId="2"/>
  </si>
  <si>
    <t>イッチョウダ</t>
    <phoneticPr fontId="2"/>
  </si>
  <si>
    <t>サワジ</t>
    <phoneticPr fontId="2"/>
  </si>
  <si>
    <t>センマイバラ</t>
    <phoneticPr fontId="2"/>
  </si>
  <si>
    <t>トクラ3チョウメ</t>
    <phoneticPr fontId="2"/>
  </si>
  <si>
    <t>サノ</t>
    <phoneticPr fontId="2"/>
  </si>
  <si>
    <t>トクラ</t>
    <phoneticPr fontId="2"/>
  </si>
  <si>
    <t>町　名</t>
    <phoneticPr fontId="2"/>
  </si>
  <si>
    <t>フジビレッジ</t>
    <phoneticPr fontId="2"/>
  </si>
  <si>
    <t>(光ケ丘)</t>
    <phoneticPr fontId="2"/>
  </si>
  <si>
    <t>ヒカリガオカ(1チョウメ)</t>
    <phoneticPr fontId="2"/>
  </si>
  <si>
    <t>フジミダイ</t>
    <phoneticPr fontId="2"/>
  </si>
  <si>
    <t>ヤタ(コヤマ)</t>
    <phoneticPr fontId="2"/>
  </si>
  <si>
    <t>ヤタ(コヤマナカジマ)</t>
    <phoneticPr fontId="2"/>
  </si>
  <si>
    <t>ヤタ(ユキザワ)</t>
    <phoneticPr fontId="2"/>
  </si>
  <si>
    <t>ヤタ(ミカド)</t>
    <phoneticPr fontId="2"/>
  </si>
  <si>
    <t>タケクラ</t>
    <phoneticPr fontId="2"/>
  </si>
  <si>
    <t>タマザワ</t>
    <phoneticPr fontId="2"/>
  </si>
  <si>
    <t>ヤタ(ニシフジミ)</t>
    <phoneticPr fontId="2"/>
  </si>
  <si>
    <t>ヤタ(イデンガク)</t>
    <phoneticPr fontId="2"/>
  </si>
  <si>
    <t>ヤタ(ナミキ)</t>
    <phoneticPr fontId="2"/>
  </si>
  <si>
    <t>ヤナギゴウチ</t>
    <phoneticPr fontId="2"/>
  </si>
  <si>
    <t>川原ケ谷（塚の台）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</si>
  <si>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</si>
  <si>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</si>
  <si>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R1.5.31</t>
    <phoneticPr fontId="2"/>
  </si>
  <si>
    <t>R1.6.30</t>
    <phoneticPr fontId="2"/>
  </si>
  <si>
    <t>R1.7.31</t>
    <phoneticPr fontId="2"/>
  </si>
  <si>
    <t>R1.8.31</t>
    <phoneticPr fontId="2"/>
  </si>
  <si>
    <t>R1.9.30</t>
    <phoneticPr fontId="2"/>
  </si>
  <si>
    <t>R1.10.31</t>
    <phoneticPr fontId="2"/>
  </si>
  <si>
    <t>R1.11.30</t>
    <phoneticPr fontId="2"/>
  </si>
  <si>
    <t>R1.12.31</t>
    <phoneticPr fontId="2"/>
  </si>
  <si>
    <t>令和元</t>
    <rPh sb="0" eb="2">
      <t>レイワガン</t>
    </rPh>
    <phoneticPr fontId="2"/>
  </si>
  <si>
    <t>　 　　　・昭和30年～昭和55年までは配給籍による数値を使用しています。</t>
  </si>
  <si>
    <t>(資料/市民課)</t>
  </si>
  <si>
    <t>（人口動態統計より）</t>
  </si>
  <si>
    <t>令和2年</t>
    <phoneticPr fontId="2"/>
  </si>
  <si>
    <t>7年</t>
    <phoneticPr fontId="2"/>
  </si>
  <si>
    <t>12年</t>
    <phoneticPr fontId="2"/>
  </si>
  <si>
    <t>17年</t>
    <phoneticPr fontId="2"/>
  </si>
  <si>
    <t>22年</t>
    <phoneticPr fontId="2"/>
  </si>
  <si>
    <t>27年</t>
    <phoneticPr fontId="2"/>
  </si>
  <si>
    <t xml:space="preserve">      〃</t>
  </si>
  <si>
    <t>R2.1.31</t>
    <phoneticPr fontId="2"/>
  </si>
  <si>
    <t>R2.2.29</t>
    <phoneticPr fontId="2"/>
  </si>
  <si>
    <t>R2.3.31</t>
    <phoneticPr fontId="2"/>
  </si>
  <si>
    <t>R2.4.30</t>
    <phoneticPr fontId="2"/>
  </si>
  <si>
    <t>R2.5.31</t>
    <phoneticPr fontId="2"/>
  </si>
  <si>
    <t>R2.6.30</t>
    <phoneticPr fontId="2"/>
  </si>
  <si>
    <t>R2.7.31</t>
    <phoneticPr fontId="2"/>
  </si>
  <si>
    <t>R2.8.31</t>
    <phoneticPr fontId="2"/>
  </si>
  <si>
    <t>R2.9.30</t>
    <phoneticPr fontId="2"/>
  </si>
  <si>
    <t>R2.10.31</t>
    <phoneticPr fontId="2"/>
  </si>
  <si>
    <t>R2.11.30</t>
    <phoneticPr fontId="2"/>
  </si>
  <si>
    <t>R2.12.31</t>
    <phoneticPr fontId="2"/>
  </si>
  <si>
    <t>R3.1.31</t>
    <phoneticPr fontId="2"/>
  </si>
  <si>
    <t>R3.2.28</t>
    <phoneticPr fontId="2"/>
  </si>
  <si>
    <t>R3.3.31</t>
    <phoneticPr fontId="2"/>
  </si>
  <si>
    <t>R3.4.30</t>
    <phoneticPr fontId="2"/>
  </si>
  <si>
    <t>R3.5.31</t>
    <phoneticPr fontId="2"/>
  </si>
  <si>
    <t>R3.6.30</t>
    <phoneticPr fontId="2"/>
  </si>
  <si>
    <t>R3.7.31</t>
    <phoneticPr fontId="2"/>
  </si>
  <si>
    <t>R3.8.31</t>
    <phoneticPr fontId="2"/>
  </si>
  <si>
    <t>R3.9.30</t>
    <phoneticPr fontId="2"/>
  </si>
  <si>
    <t>R3.10.31</t>
    <phoneticPr fontId="2"/>
  </si>
  <si>
    <t>R3.11.30</t>
    <phoneticPr fontId="2"/>
  </si>
  <si>
    <t>R3.12.31</t>
    <phoneticPr fontId="2"/>
  </si>
  <si>
    <t>令和2</t>
    <rPh sb="0" eb="2">
      <t>レイワ</t>
    </rPh>
    <phoneticPr fontId="2"/>
  </si>
  <si>
    <t>令和</t>
    <rPh sb="0" eb="2">
      <t>レイワ</t>
    </rPh>
    <phoneticPr fontId="2"/>
  </si>
  <si>
    <t>令和2年</t>
    <rPh sb="0" eb="2">
      <t>レイワ</t>
    </rPh>
    <rPh sb="3" eb="4">
      <t>ネン</t>
    </rPh>
    <phoneticPr fontId="2"/>
  </si>
  <si>
    <t>平成17年</t>
    <rPh sb="0" eb="2">
      <t>ヘイセイ</t>
    </rPh>
    <rPh sb="4" eb="5">
      <t>ネン</t>
    </rPh>
    <phoneticPr fontId="2"/>
  </si>
  <si>
    <t>平成25～29年</t>
    <phoneticPr fontId="2"/>
  </si>
  <si>
    <t xml:space="preserve"> 80～84</t>
    <phoneticPr fontId="2"/>
  </si>
  <si>
    <t>芦の湖高原別荘地</t>
    <phoneticPr fontId="2"/>
  </si>
  <si>
    <t>（旭ケ丘町）</t>
    <phoneticPr fontId="2"/>
  </si>
  <si>
    <t>（西旭ケ丘町）</t>
    <phoneticPr fontId="2"/>
  </si>
  <si>
    <t>R4.1.31</t>
    <phoneticPr fontId="2"/>
  </si>
  <si>
    <t>R4.2.28</t>
    <phoneticPr fontId="2"/>
  </si>
  <si>
    <t>R4.3.31</t>
    <phoneticPr fontId="2"/>
  </si>
  <si>
    <t>R4.4.30</t>
    <phoneticPr fontId="2"/>
  </si>
  <si>
    <t>R4.5.31</t>
    <phoneticPr fontId="2"/>
  </si>
  <si>
    <t>R4.6.30</t>
    <phoneticPr fontId="2"/>
  </si>
  <si>
    <t>R4.7.31</t>
    <phoneticPr fontId="2"/>
  </si>
  <si>
    <t>R4.8.31</t>
    <phoneticPr fontId="2"/>
  </si>
  <si>
    <t>R4.9.30</t>
    <phoneticPr fontId="2"/>
  </si>
  <si>
    <t>R4.10.31</t>
    <phoneticPr fontId="2"/>
  </si>
  <si>
    <t>R4.11.30</t>
    <phoneticPr fontId="2"/>
  </si>
  <si>
    <t>R4.12.31</t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</si>
  <si>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</si>
  <si>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　　　沼津市</t>
    <phoneticPr fontId="2"/>
  </si>
  <si>
    <t>　　　長泉町</t>
    <phoneticPr fontId="2"/>
  </si>
  <si>
    <t>　　　裾野市</t>
    <phoneticPr fontId="2"/>
  </si>
  <si>
    <t>　　　清水町</t>
    <phoneticPr fontId="2"/>
  </si>
  <si>
    <t>　　　伊豆の国市</t>
    <phoneticPr fontId="2"/>
  </si>
  <si>
    <t>　　　函南町</t>
    <phoneticPr fontId="2"/>
  </si>
  <si>
    <t>　　　御殿場市</t>
    <phoneticPr fontId="2"/>
  </si>
  <si>
    <t>　　　静岡市</t>
    <phoneticPr fontId="2"/>
  </si>
  <si>
    <t>　　　富士市</t>
    <phoneticPr fontId="2"/>
  </si>
  <si>
    <t>　　　熱海市</t>
    <phoneticPr fontId="2"/>
  </si>
  <si>
    <t>　　　伊豆市</t>
    <phoneticPr fontId="2"/>
  </si>
  <si>
    <t>(令和2年10月1日現在国勢調査より)</t>
    <rPh sb="1" eb="3">
      <t>レイワ</t>
    </rPh>
    <rPh sb="4" eb="5">
      <t>ネン</t>
    </rPh>
    <rPh sb="7" eb="8">
      <t>ツキ</t>
    </rPh>
    <rPh sb="9" eb="10">
      <t>ヒ</t>
    </rPh>
    <rPh sb="10" eb="12">
      <t>ゲンザイ</t>
    </rPh>
    <rPh sb="12" eb="14">
      <t>コクセイ</t>
    </rPh>
    <rPh sb="14" eb="16">
      <t>チョウサ</t>
    </rPh>
    <phoneticPr fontId="2"/>
  </si>
  <si>
    <t>　　　千葉県</t>
    <phoneticPr fontId="2"/>
  </si>
  <si>
    <t>　　　東京都</t>
    <phoneticPr fontId="2"/>
  </si>
  <si>
    <t>　　　神奈川県</t>
    <phoneticPr fontId="2"/>
  </si>
  <si>
    <t>　　　山梨県</t>
    <phoneticPr fontId="2"/>
  </si>
  <si>
    <t>　　　愛知県</t>
    <phoneticPr fontId="2"/>
  </si>
  <si>
    <t>流出人口の合計</t>
    <rPh sb="0" eb="2">
      <t>リュウシュツ</t>
    </rPh>
    <rPh sb="2" eb="4">
      <t>ジンコウ</t>
    </rPh>
    <rPh sb="5" eb="7">
      <t>ゴウケイ</t>
    </rPh>
    <phoneticPr fontId="2"/>
  </si>
  <si>
    <t>　　　沼津市</t>
    <phoneticPr fontId="2"/>
  </si>
  <si>
    <t>　　　函南町</t>
    <phoneticPr fontId="2"/>
  </si>
  <si>
    <t>　　　伊豆の国市</t>
    <phoneticPr fontId="2"/>
  </si>
  <si>
    <t>　　　長泉町</t>
    <phoneticPr fontId="2"/>
  </si>
  <si>
    <t>　　　清水町</t>
    <phoneticPr fontId="2"/>
  </si>
  <si>
    <t>　　　裾野市</t>
    <phoneticPr fontId="2"/>
  </si>
  <si>
    <t>　　　富士市</t>
    <phoneticPr fontId="2"/>
  </si>
  <si>
    <t>　　　伊豆市</t>
    <phoneticPr fontId="2"/>
  </si>
  <si>
    <t>　　　静岡市</t>
    <phoneticPr fontId="2"/>
  </si>
  <si>
    <t>　　　御殿場市</t>
    <phoneticPr fontId="2"/>
  </si>
  <si>
    <t>　　　伊東市</t>
    <phoneticPr fontId="2"/>
  </si>
  <si>
    <t>　　　埼玉県</t>
    <phoneticPr fontId="2"/>
  </si>
  <si>
    <t>　　　千葉県</t>
    <phoneticPr fontId="2"/>
  </si>
  <si>
    <t>　　　東京都</t>
    <phoneticPr fontId="2"/>
  </si>
  <si>
    <t>　　　神奈川県</t>
    <phoneticPr fontId="2"/>
  </si>
  <si>
    <t>　　　愛知県</t>
    <phoneticPr fontId="2"/>
  </si>
  <si>
    <t>平成12年</t>
    <rPh sb="0" eb="2">
      <t>ヘイセイ</t>
    </rPh>
    <rPh sb="4" eb="5">
      <t>ネン</t>
    </rPh>
    <phoneticPr fontId="2"/>
  </si>
  <si>
    <t>　2)　平成22年及び平成27年は、従業地・通学地「不詳」を含む</t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8" eb="20">
      <t>ジュウギョウ</t>
    </rPh>
    <rPh sb="20" eb="21">
      <t>チ</t>
    </rPh>
    <rPh sb="22" eb="24">
      <t>ツウガク</t>
    </rPh>
    <rPh sb="24" eb="25">
      <t>チ</t>
    </rPh>
    <rPh sb="30" eb="31">
      <t>フク</t>
    </rPh>
    <phoneticPr fontId="2"/>
  </si>
  <si>
    <t>　3)　平成22年及び平成27年は、従業地・通学地「不詳」で、三島市に常住している者を含む</t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8" eb="20">
      <t>ジュウギョウ</t>
    </rPh>
    <rPh sb="20" eb="21">
      <t>チ</t>
    </rPh>
    <rPh sb="22" eb="24">
      <t>ツウガク</t>
    </rPh>
    <rPh sb="24" eb="25">
      <t>チ</t>
    </rPh>
    <rPh sb="31" eb="34">
      <t>ミシマシ</t>
    </rPh>
    <rPh sb="35" eb="37">
      <t>ジョウジュウ</t>
    </rPh>
    <rPh sb="41" eb="42">
      <t>モノ</t>
    </rPh>
    <rPh sb="43" eb="44">
      <t>フク</t>
    </rPh>
    <phoneticPr fontId="2"/>
  </si>
  <si>
    <t>32年</t>
    <phoneticPr fontId="2"/>
  </si>
  <si>
    <t>105～</t>
    <phoneticPr fontId="2"/>
  </si>
  <si>
    <t>　　　　　　　　　(令和6年12月31日現在)</t>
    <rPh sb="10" eb="12">
      <t>レイワ</t>
    </rPh>
    <rPh sb="13" eb="14">
      <t>ネン</t>
    </rPh>
    <rPh sb="16" eb="17">
      <t>ツキ</t>
    </rPh>
    <rPh sb="19" eb="20">
      <t>ヒ</t>
    </rPh>
    <rPh sb="20" eb="22">
      <t>ゲンザイ</t>
    </rPh>
    <phoneticPr fontId="2"/>
  </si>
  <si>
    <t>平成22</t>
    <rPh sb="0" eb="1">
      <t>ヘイセイ</t>
    </rPh>
    <phoneticPr fontId="2"/>
  </si>
  <si>
    <t>(令和6年12月31日現在日本人)</t>
    <rPh sb="1" eb="2">
      <t>レイ</t>
    </rPh>
    <rPh sb="2" eb="3">
      <t>カズ</t>
    </rPh>
    <rPh sb="4" eb="5">
      <t>ネン</t>
    </rPh>
    <rPh sb="5" eb="6">
      <t>ヘイネン</t>
    </rPh>
    <rPh sb="7" eb="8">
      <t>ツキ</t>
    </rPh>
    <rPh sb="10" eb="11">
      <t>ヒ</t>
    </rPh>
    <rPh sb="11" eb="13">
      <t>ゲンザイ</t>
    </rPh>
    <rPh sb="13" eb="16">
      <t>ニホンジン</t>
    </rPh>
    <phoneticPr fontId="2"/>
  </si>
  <si>
    <t>( 令和6年12月31日現在日本人 )</t>
    <rPh sb="2" eb="3">
      <t>レイ</t>
    </rPh>
    <rPh sb="3" eb="4">
      <t>カズ</t>
    </rPh>
    <rPh sb="5" eb="6">
      <t>ネン</t>
    </rPh>
    <rPh sb="6" eb="7">
      <t>ヘイネン</t>
    </rPh>
    <rPh sb="8" eb="9">
      <t>ツキ</t>
    </rPh>
    <rPh sb="11" eb="12">
      <t>ヒ</t>
    </rPh>
    <rPh sb="12" eb="14">
      <t>ゲンザイ</t>
    </rPh>
    <rPh sb="14" eb="17">
      <t>ニホンジン</t>
    </rPh>
    <phoneticPr fontId="2"/>
  </si>
  <si>
    <t>平成30年～令和4年</t>
    <rPh sb="4" eb="5">
      <t>ネン</t>
    </rPh>
    <rPh sb="6" eb="8">
      <t>レイワ</t>
    </rPh>
    <rPh sb="9" eb="10">
      <t>ネン</t>
    </rPh>
    <phoneticPr fontId="2"/>
  </si>
  <si>
    <t>ベトナム</t>
  </si>
  <si>
    <t>オーストラリア</t>
  </si>
  <si>
    <t>中国</t>
    <rPh sb="0" eb="2">
      <t>チュウゴク</t>
    </rPh>
    <phoneticPr fontId="2"/>
  </si>
  <si>
    <t>コロンビア</t>
  </si>
  <si>
    <t>フィリピン</t>
  </si>
  <si>
    <t>ニュージーランド</t>
  </si>
  <si>
    <t>韓国</t>
  </si>
  <si>
    <t>パキスタン</t>
  </si>
  <si>
    <t>ブラジル</t>
  </si>
  <si>
    <t>スペイン</t>
  </si>
  <si>
    <t>インドネシア</t>
  </si>
  <si>
    <t>ドイツ</t>
  </si>
  <si>
    <t>ネパール</t>
    <phoneticPr fontId="2"/>
  </si>
  <si>
    <t>イラン</t>
  </si>
  <si>
    <t>タイ</t>
  </si>
  <si>
    <t>モルディブ</t>
  </si>
  <si>
    <t>ミャンマー</t>
  </si>
  <si>
    <t>オランダ</t>
    <phoneticPr fontId="2"/>
  </si>
  <si>
    <t>ペルー</t>
  </si>
  <si>
    <t>ロシア</t>
  </si>
  <si>
    <t>ラオス</t>
  </si>
  <si>
    <t>シンガポール</t>
  </si>
  <si>
    <t>インド</t>
  </si>
  <si>
    <t>エジプト</t>
    <phoneticPr fontId="2"/>
  </si>
  <si>
    <t>米国</t>
    <rPh sb="0" eb="2">
      <t>ベイコク</t>
    </rPh>
    <phoneticPr fontId="2"/>
  </si>
  <si>
    <t>オーストリア</t>
  </si>
  <si>
    <t>台湾</t>
    <rPh sb="0" eb="2">
      <t>タイワン</t>
    </rPh>
    <phoneticPr fontId="2"/>
  </si>
  <si>
    <t>バングラデシュ</t>
  </si>
  <si>
    <t>アルゼンチン</t>
  </si>
  <si>
    <t>ベラルーシ</t>
  </si>
  <si>
    <t>ボリビア</t>
  </si>
  <si>
    <t>カナダ</t>
  </si>
  <si>
    <t>スリランカ</t>
  </si>
  <si>
    <t>デンマーク</t>
    <phoneticPr fontId="2"/>
  </si>
  <si>
    <t>英国</t>
    <rPh sb="0" eb="2">
      <t>エイコク</t>
    </rPh>
    <phoneticPr fontId="2"/>
  </si>
  <si>
    <t>エチオピア</t>
  </si>
  <si>
    <t>マレーシア</t>
  </si>
  <si>
    <t>ガーナ</t>
  </si>
  <si>
    <t>ルーマニア</t>
  </si>
  <si>
    <t>ジャマイカ</t>
    <phoneticPr fontId="2"/>
  </si>
  <si>
    <t>ウクライナ</t>
  </si>
  <si>
    <t>マリ</t>
    <phoneticPr fontId="2"/>
  </si>
  <si>
    <t>カンボジア</t>
  </si>
  <si>
    <t>ポーランド</t>
  </si>
  <si>
    <t>パラグアイ</t>
  </si>
  <si>
    <t>スーダン</t>
    <phoneticPr fontId="2"/>
  </si>
  <si>
    <t>朝鮮</t>
    <rPh sb="0" eb="2">
      <t>チョウセン</t>
    </rPh>
    <phoneticPr fontId="2"/>
  </si>
  <si>
    <t>スイス</t>
  </si>
  <si>
    <t>フランス</t>
  </si>
  <si>
    <t>南アフリカ共和国</t>
    <rPh sb="0" eb="1">
      <t>ミナミ</t>
    </rPh>
    <rPh sb="5" eb="8">
      <t>キョウワコク</t>
    </rPh>
    <phoneticPr fontId="2"/>
  </si>
  <si>
    <t>イタリア</t>
  </si>
  <si>
    <t>経過滞在者</t>
    <rPh sb="0" eb="2">
      <t>ケイカ</t>
    </rPh>
    <rPh sb="2" eb="5">
      <t>タイザイシャ</t>
    </rPh>
    <phoneticPr fontId="2"/>
  </si>
  <si>
    <t>カザフスタン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</si>
</sst>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"/>
    <numFmt numFmtId="177" formatCode="0.0%"/>
    <numFmt numFmtId="178" formatCode="#,##0_);[Red]\(#,##0\)"/>
    <numFmt numFmtId="179" formatCode="#,##0_ "/>
    <numFmt numFmtId="180" formatCode="[$-411]ge\.m\.d;@"/>
    <numFmt numFmtId="181" formatCode="#,##0_);\(#,##0\)"/>
    <numFmt numFmtId="182" formatCode="0.0_ "/>
    <numFmt numFmtId="183" formatCode="#,##0;&quot;△ &quot;#,##0"/>
    <numFmt numFmtId="184" formatCode="0.00_ "/>
    <numFmt numFmtId="185" formatCode="#,##0.0_);\(#,##0.0\)"/>
    <numFmt numFmtId="186" formatCode="_-* #,##0_-;\-* #,##0_-;_-* &quot;-&quot;_-;_-@_-"/>
    <numFmt numFmtId="187" formatCode="\ ###,###,##0;&quot;-&quot;###,###,##0"/>
    <numFmt numFmtId="188" formatCode="0.00_);[Red]\(0.00\)"/>
    <numFmt numFmtId="189" formatCode="0.0_);[Red]\(0.0\)"/>
  </numFmts>
  <fonts count="1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/>
    <xf numFmtId="186" fontId="1" fillId="0" borderId="0" applyFont="0" applyFill="0" applyBorder="0" applyAlignment="0" applyProtection="0"/>
    <xf numFmtId="0" fontId="11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7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/>
    </xf>
    <xf numFmtId="0" fontId="0" fillId="0" borderId="0" xfId="0" applyFont="1" applyFill="1"/>
    <xf numFmtId="57" fontId="3" fillId="0" borderId="0" xfId="0" applyNumberFormat="1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/>
    </xf>
    <xf numFmtId="180" fontId="3" fillId="0" borderId="5" xfId="0" applyNumberFormat="1" applyFont="1" applyFill="1" applyBorder="1" applyAlignment="1">
      <alignment horizontal="center"/>
    </xf>
    <xf numFmtId="179" fontId="3" fillId="0" borderId="14" xfId="2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vertical="center"/>
    </xf>
    <xf numFmtId="5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/>
    <xf numFmtId="0" fontId="3" fillId="0" borderId="5" xfId="0" applyFont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Alignment="1">
      <alignment vertical="center"/>
    </xf>
    <xf numFmtId="183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/>
    <xf numFmtId="181" fontId="3" fillId="0" borderId="1" xfId="0" applyNumberFormat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1" xfId="1" applyNumberFormat="1" applyFont="1" applyFill="1" applyBorder="1"/>
    <xf numFmtId="183" fontId="3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vertical="center"/>
    </xf>
    <xf numFmtId="0" fontId="3" fillId="0" borderId="0" xfId="0" quotePrefix="1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81" fontId="3" fillId="0" borderId="4" xfId="0" applyNumberFormat="1" applyFont="1" applyFill="1" applyBorder="1" applyAlignment="1">
      <alignment horizontal="left" vertical="center"/>
    </xf>
    <xf numFmtId="0" fontId="3" fillId="0" borderId="9" xfId="0" applyFont="1" applyFill="1" applyBorder="1"/>
    <xf numFmtId="181" fontId="3" fillId="0" borderId="6" xfId="0" applyNumberFormat="1" applyFont="1" applyFill="1" applyBorder="1" applyAlignment="1">
      <alignment horizontal="left" vertical="center"/>
    </xf>
    <xf numFmtId="181" fontId="3" fillId="0" borderId="13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left" vertical="center"/>
    </xf>
    <xf numFmtId="181" fontId="3" fillId="0" borderId="5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5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181" fontId="3" fillId="0" borderId="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181" fontId="5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1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178" fontId="3" fillId="0" borderId="0" xfId="3" applyNumberFormat="1" applyFont="1" applyBorder="1" applyAlignment="1">
      <alignment horizontal="right" vertical="center"/>
    </xf>
    <xf numFmtId="9" fontId="3" fillId="0" borderId="0" xfId="0" applyNumberFormat="1" applyFont="1" applyBorder="1" applyAlignment="1">
      <alignment horizontal="center" vertical="center"/>
    </xf>
    <xf numFmtId="179" fontId="3" fillId="0" borderId="0" xfId="3" applyNumberFormat="1" applyFont="1" applyAlignment="1">
      <alignment vertical="center"/>
    </xf>
    <xf numFmtId="178" fontId="3" fillId="0" borderId="0" xfId="3" applyNumberFormat="1" applyFont="1" applyAlignment="1">
      <alignment horizontal="right" vertical="center"/>
    </xf>
    <xf numFmtId="178" fontId="3" fillId="0" borderId="0" xfId="3" applyNumberFormat="1" applyFont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0" xfId="3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81" fontId="3" fillId="0" borderId="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181" fontId="3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left" vertical="center"/>
    </xf>
    <xf numFmtId="49" fontId="13" fillId="0" borderId="0" xfId="4" applyNumberFormat="1" applyFont="1" applyFill="1" applyBorder="1" applyAlignment="1">
      <alignment vertical="center"/>
    </xf>
    <xf numFmtId="187" fontId="13" fillId="0" borderId="0" xfId="4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0" fillId="0" borderId="0" xfId="0" applyFont="1" applyAlignment="1">
      <alignment vertical="center"/>
    </xf>
    <xf numFmtId="177" fontId="3" fillId="0" borderId="0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186" fontId="3" fillId="0" borderId="0" xfId="3" applyFont="1" applyFill="1" applyAlignment="1">
      <alignment vertical="center"/>
    </xf>
    <xf numFmtId="186" fontId="3" fillId="0" borderId="0" xfId="3" applyFont="1" applyFill="1" applyBorder="1" applyAlignment="1">
      <alignment vertical="center"/>
    </xf>
    <xf numFmtId="186" fontId="3" fillId="0" borderId="0" xfId="3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8" fontId="3" fillId="0" borderId="9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86" fontId="3" fillId="0" borderId="9" xfId="3" applyFont="1" applyFill="1" applyBorder="1" applyAlignment="1">
      <alignment vertical="center"/>
    </xf>
    <xf numFmtId="178" fontId="3" fillId="0" borderId="14" xfId="3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178" fontId="3" fillId="0" borderId="13" xfId="3" applyNumberFormat="1" applyFont="1" applyFill="1" applyBorder="1" applyAlignment="1">
      <alignment vertical="center" shrinkToFit="1"/>
    </xf>
    <xf numFmtId="186" fontId="3" fillId="0" borderId="1" xfId="3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177" fontId="3" fillId="0" borderId="0" xfId="1" applyNumberFormat="1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7" fontId="3" fillId="0" borderId="10" xfId="1" applyNumberFormat="1" applyFont="1" applyBorder="1" applyAlignment="1">
      <alignment horizontal="right" vertical="center"/>
    </xf>
    <xf numFmtId="186" fontId="3" fillId="0" borderId="10" xfId="3" applyFont="1" applyFill="1" applyBorder="1" applyAlignment="1">
      <alignment vertical="center"/>
    </xf>
    <xf numFmtId="179" fontId="3" fillId="0" borderId="10" xfId="3" applyNumberFormat="1" applyFont="1" applyFill="1" applyBorder="1" applyAlignment="1">
      <alignment vertical="center"/>
    </xf>
    <xf numFmtId="186" fontId="3" fillId="0" borderId="0" xfId="3" applyFont="1"/>
    <xf numFmtId="0" fontId="15" fillId="0" borderId="1" xfId="5" applyFont="1" applyBorder="1" applyAlignment="1">
      <alignment vertical="center"/>
    </xf>
    <xf numFmtId="0" fontId="16" fillId="0" borderId="1" xfId="5" applyFont="1" applyBorder="1" applyAlignment="1">
      <alignment vertical="center"/>
    </xf>
    <xf numFmtId="0" fontId="15" fillId="0" borderId="0" xfId="5" applyFont="1">
      <alignment vertical="center"/>
    </xf>
    <xf numFmtId="0" fontId="17" fillId="0" borderId="8" xfId="5" applyFont="1" applyBorder="1" applyAlignment="1">
      <alignment horizontal="center" vertical="center"/>
    </xf>
    <xf numFmtId="38" fontId="17" fillId="0" borderId="7" xfId="6" applyFont="1" applyBorder="1" applyAlignment="1">
      <alignment horizontal="center" vertical="center"/>
    </xf>
    <xf numFmtId="0" fontId="17" fillId="0" borderId="0" xfId="5" applyFont="1">
      <alignment vertical="center"/>
    </xf>
    <xf numFmtId="0" fontId="17" fillId="0" borderId="4" xfId="5" applyFont="1" applyBorder="1">
      <alignment vertical="center"/>
    </xf>
    <xf numFmtId="38" fontId="17" fillId="0" borderId="12" xfId="6" applyFont="1" applyBorder="1">
      <alignment vertical="center"/>
    </xf>
    <xf numFmtId="38" fontId="17" fillId="0" borderId="9" xfId="6" applyFont="1" applyBorder="1">
      <alignment vertical="center"/>
    </xf>
    <xf numFmtId="0" fontId="17" fillId="0" borderId="5" xfId="5" applyFont="1" applyBorder="1">
      <alignment vertical="center"/>
    </xf>
    <xf numFmtId="38" fontId="17" fillId="0" borderId="14" xfId="6" applyFont="1" applyBorder="1">
      <alignment vertical="center"/>
    </xf>
    <xf numFmtId="38" fontId="17" fillId="0" borderId="0" xfId="6" applyFont="1" applyBorder="1">
      <alignment vertical="center"/>
    </xf>
    <xf numFmtId="0" fontId="17" fillId="0" borderId="6" xfId="5" applyFont="1" applyBorder="1">
      <alignment vertical="center"/>
    </xf>
    <xf numFmtId="38" fontId="17" fillId="0" borderId="13" xfId="6" applyFont="1" applyBorder="1">
      <alignment vertical="center"/>
    </xf>
    <xf numFmtId="38" fontId="17" fillId="0" borderId="1" xfId="6" applyFont="1" applyBorder="1">
      <alignment vertical="center"/>
    </xf>
    <xf numFmtId="0" fontId="17" fillId="0" borderId="0" xfId="5" applyFont="1" applyBorder="1">
      <alignment vertical="center"/>
    </xf>
    <xf numFmtId="38" fontId="17" fillId="0" borderId="0" xfId="6" applyFont="1">
      <alignment vertical="center"/>
    </xf>
    <xf numFmtId="38" fontId="16" fillId="0" borderId="0" xfId="6" applyFont="1" applyBorder="1">
      <alignment vertical="center"/>
    </xf>
    <xf numFmtId="0" fontId="16" fillId="0" borderId="0" xfId="5" applyFont="1" applyBorder="1">
      <alignment vertical="center"/>
    </xf>
    <xf numFmtId="0" fontId="15" fillId="0" borderId="0" xfId="5" applyFont="1" applyBorder="1">
      <alignment vertical="center"/>
    </xf>
    <xf numFmtId="38" fontId="15" fillId="0" borderId="0" xfId="6" applyFont="1">
      <alignment vertical="center"/>
    </xf>
    <xf numFmtId="38" fontId="15" fillId="0" borderId="0" xfId="6" applyFont="1" applyBorder="1">
      <alignment vertical="center"/>
    </xf>
    <xf numFmtId="0" fontId="17" fillId="0" borderId="9" xfId="5" applyFont="1" applyBorder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188" fontId="17" fillId="0" borderId="0" xfId="6" applyNumberFormat="1" applyFont="1" applyBorder="1" applyAlignment="1">
      <alignment horizontal="center" vertical="center"/>
    </xf>
    <xf numFmtId="188" fontId="17" fillId="0" borderId="0" xfId="5" applyNumberFormat="1" applyFont="1" applyBorder="1" applyAlignment="1">
      <alignment horizontal="center" vertical="center"/>
    </xf>
    <xf numFmtId="38" fontId="17" fillId="0" borderId="8" xfId="6" applyFont="1" applyBorder="1" applyAlignment="1">
      <alignment horizontal="center" vertical="center"/>
    </xf>
    <xf numFmtId="188" fontId="17" fillId="0" borderId="10" xfId="6" applyNumberFormat="1" applyFont="1" applyBorder="1" applyAlignment="1">
      <alignment horizontal="center" vertical="center"/>
    </xf>
    <xf numFmtId="181" fontId="3" fillId="0" borderId="0" xfId="0" applyNumberFormat="1" applyFont="1" applyFill="1"/>
    <xf numFmtId="181" fontId="3" fillId="0" borderId="0" xfId="0" applyNumberFormat="1" applyFont="1" applyFill="1" applyBorder="1"/>
    <xf numFmtId="38" fontId="17" fillId="0" borderId="0" xfId="6" applyFont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 applyAlignment="1">
      <alignment horizontal="left" vertical="center"/>
    </xf>
    <xf numFmtId="0" fontId="0" fillId="0" borderId="0" xfId="0" applyFont="1" applyFill="1" applyBorder="1"/>
    <xf numFmtId="179" fontId="3" fillId="0" borderId="11" xfId="0" applyNumberFormat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horizontal="right" vertical="center"/>
    </xf>
    <xf numFmtId="0" fontId="3" fillId="0" borderId="0" xfId="0" quotePrefix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vertical="center"/>
    </xf>
    <xf numFmtId="189" fontId="17" fillId="0" borderId="12" xfId="6" applyNumberFormat="1" applyFont="1" applyBorder="1">
      <alignment vertical="center"/>
    </xf>
    <xf numFmtId="189" fontId="17" fillId="0" borderId="9" xfId="6" applyNumberFormat="1" applyFont="1" applyBorder="1">
      <alignment vertical="center"/>
    </xf>
    <xf numFmtId="189" fontId="17" fillId="0" borderId="14" xfId="6" applyNumberFormat="1" applyFont="1" applyBorder="1">
      <alignment vertical="center"/>
    </xf>
    <xf numFmtId="189" fontId="17" fillId="0" borderId="0" xfId="6" applyNumberFormat="1" applyFont="1" applyBorder="1">
      <alignment vertical="center"/>
    </xf>
    <xf numFmtId="189" fontId="17" fillId="0" borderId="13" xfId="6" applyNumberFormat="1" applyFont="1" applyBorder="1">
      <alignment vertical="center"/>
    </xf>
    <xf numFmtId="189" fontId="17" fillId="0" borderId="1" xfId="6" applyNumberFormat="1" applyFont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181" fontId="5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82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37" fontId="3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/>
    <xf numFmtId="10" fontId="3" fillId="0" borderId="0" xfId="1" applyNumberFormat="1" applyFont="1" applyFill="1" applyBorder="1"/>
    <xf numFmtId="184" fontId="3" fillId="0" borderId="0" xfId="0" applyNumberFormat="1" applyFont="1" applyFill="1" applyBorder="1"/>
    <xf numFmtId="37" fontId="3" fillId="0" borderId="0" xfId="0" applyNumberFormat="1" applyFont="1" applyFill="1" applyBorder="1" applyAlignment="1">
      <alignment horizontal="right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7" fillId="0" borderId="1" xfId="0" applyNumberFormat="1" applyFont="1" applyFill="1" applyBorder="1" applyAlignment="1">
      <alignment horizontal="right" vertical="center"/>
    </xf>
    <xf numFmtId="37" fontId="5" fillId="0" borderId="14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18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179" fontId="3" fillId="0" borderId="0" xfId="3" applyNumberFormat="1" applyFont="1" applyFill="1" applyAlignment="1">
      <alignment vertical="center"/>
    </xf>
    <xf numFmtId="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5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1" fontId="5" fillId="0" borderId="13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3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79" fontId="3" fillId="0" borderId="0" xfId="2" applyNumberFormat="1" applyFont="1" applyFill="1" applyAlignment="1">
      <alignment vertical="center" wrapText="1"/>
    </xf>
    <xf numFmtId="179" fontId="3" fillId="0" borderId="0" xfId="0" applyNumberFormat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181" fontId="3" fillId="0" borderId="0" xfId="0" applyNumberFormat="1" applyFont="1" applyFill="1" applyAlignment="1">
      <alignment horizontal="right" vertical="center"/>
    </xf>
    <xf numFmtId="183" fontId="3" fillId="0" borderId="0" xfId="0" applyNumberFormat="1" applyFont="1" applyFill="1" applyAlignment="1">
      <alignment horizontal="right" vertical="center"/>
    </xf>
    <xf numFmtId="183" fontId="3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5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17" fillId="0" borderId="7" xfId="6" applyFont="1" applyBorder="1" applyAlignment="1">
      <alignment horizontal="center" vertical="center"/>
    </xf>
    <xf numFmtId="38" fontId="17" fillId="0" borderId="11" xfId="6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vertical="center"/>
    </xf>
    <xf numFmtId="37" fontId="3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5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37" fontId="7" fillId="0" borderId="0" xfId="0" applyNumberFormat="1" applyFont="1" applyFill="1" applyAlignment="1">
      <alignment horizontal="right" vertical="center"/>
    </xf>
    <xf numFmtId="37" fontId="7" fillId="0" borderId="15" xfId="0" applyNumberFormat="1" applyFont="1" applyFill="1" applyBorder="1" applyAlignment="1">
      <alignment horizontal="right" vertical="center"/>
    </xf>
    <xf numFmtId="181" fontId="7" fillId="0" borderId="5" xfId="0" applyNumberFormat="1" applyFont="1" applyFill="1" applyBorder="1" applyAlignment="1">
      <alignment horizontal="left" vertical="center"/>
    </xf>
    <xf numFmtId="37" fontId="7" fillId="0" borderId="0" xfId="0" applyNumberFormat="1" applyFont="1" applyFill="1" applyAlignment="1">
      <alignment vertical="center"/>
    </xf>
    <xf numFmtId="37" fontId="7" fillId="0" borderId="1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15" xfId="0" applyFont="1" applyFill="1" applyBorder="1" applyAlignment="1">
      <alignment vertical="center"/>
    </xf>
    <xf numFmtId="37" fontId="7" fillId="0" borderId="14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37" fontId="7" fillId="0" borderId="1" xfId="0" applyNumberFormat="1" applyFont="1" applyFill="1" applyBorder="1" applyAlignment="1">
      <alignment vertical="center"/>
    </xf>
    <xf numFmtId="37" fontId="7" fillId="0" borderId="3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37" fontId="7" fillId="0" borderId="10" xfId="0" applyNumberFormat="1" applyFont="1" applyFill="1" applyBorder="1" applyAlignment="1">
      <alignment horizontal="right" vertical="center"/>
    </xf>
    <xf numFmtId="37" fontId="7" fillId="0" borderId="11" xfId="0" applyNumberFormat="1" applyFont="1" applyFill="1" applyBorder="1" applyAlignment="1">
      <alignment horizontal="right" vertical="center"/>
    </xf>
    <xf numFmtId="37" fontId="7" fillId="0" borderId="7" xfId="0" applyNumberFormat="1" applyFont="1" applyFill="1" applyBorder="1" applyAlignment="1">
      <alignment horizontal="right" vertical="center"/>
    </xf>
    <xf numFmtId="38" fontId="3" fillId="0" borderId="0" xfId="7" applyFont="1" applyFill="1" applyBorder="1" applyAlignment="1"/>
    <xf numFmtId="38" fontId="3" fillId="0" borderId="0" xfId="7" applyFont="1" applyFill="1" applyAlignment="1"/>
    <xf numFmtId="38" fontId="3" fillId="0" borderId="0" xfId="7" applyFont="1" applyFill="1" applyAlignment="1">
      <alignment horizontal="right" vertical="center"/>
    </xf>
    <xf numFmtId="0" fontId="3" fillId="0" borderId="0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8" xfId="0" applyFont="1" applyFill="1" applyBorder="1" applyAlignment="1"/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179" fontId="3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181" fontId="3" fillId="0" borderId="9" xfId="0" applyNumberFormat="1" applyFont="1" applyFill="1" applyBorder="1" applyAlignment="1">
      <alignment horizontal="right" vertical="center"/>
    </xf>
    <xf numFmtId="181" fontId="3" fillId="0" borderId="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/>
    <xf numFmtId="181" fontId="5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Alignment="1">
      <alignment horizontal="center" vertical="center"/>
    </xf>
    <xf numFmtId="181" fontId="3" fillId="0" borderId="14" xfId="0" applyNumberFormat="1" applyFont="1" applyFill="1" applyBorder="1" applyAlignment="1">
      <alignment horizontal="center" vertical="center"/>
    </xf>
    <xf numFmtId="37" fontId="5" fillId="0" borderId="14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1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8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14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6" fontId="3" fillId="0" borderId="0" xfId="3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right" vertical="center"/>
    </xf>
    <xf numFmtId="186" fontId="3" fillId="0" borderId="0" xfId="3" applyFont="1" applyFill="1" applyBorder="1" applyAlignment="1">
      <alignment horizontal="center" vertical="center"/>
    </xf>
    <xf numFmtId="186" fontId="3" fillId="0" borderId="0" xfId="3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86" fontId="3" fillId="0" borderId="0" xfId="3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1" fontId="5" fillId="0" borderId="0" xfId="0" applyNumberFormat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38" fontId="17" fillId="0" borderId="7" xfId="6" applyFont="1" applyBorder="1" applyAlignment="1">
      <alignment horizontal="center" vertical="center"/>
    </xf>
    <xf numFmtId="38" fontId="17" fillId="0" borderId="10" xfId="6" applyFont="1" applyBorder="1" applyAlignment="1">
      <alignment horizontal="center" vertical="center"/>
    </xf>
    <xf numFmtId="188" fontId="17" fillId="0" borderId="10" xfId="6" applyNumberFormat="1" applyFont="1" applyBorder="1" applyAlignment="1">
      <alignment horizontal="center" vertical="center"/>
    </xf>
    <xf numFmtId="38" fontId="17" fillId="0" borderId="0" xfId="6" applyFont="1" applyAlignment="1">
      <alignment horizontal="right" vertical="center"/>
    </xf>
    <xf numFmtId="38" fontId="17" fillId="0" borderId="9" xfId="6" applyFont="1" applyBorder="1" applyAlignment="1">
      <alignment horizontal="right" vertical="center"/>
    </xf>
    <xf numFmtId="38" fontId="17" fillId="0" borderId="11" xfId="6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38" fontId="17" fillId="0" borderId="9" xfId="6" applyFont="1" applyBorder="1" applyAlignment="1">
      <alignment horizontal="center" vertical="center"/>
    </xf>
    <xf numFmtId="188" fontId="17" fillId="0" borderId="10" xfId="5" applyNumberFormat="1" applyFont="1" applyBorder="1" applyAlignment="1">
      <alignment horizontal="center" vertical="center"/>
    </xf>
  </cellXfs>
  <cellStyles count="8">
    <cellStyle name="パーセント" xfId="1" builtinId="5"/>
    <cellStyle name="桁区切り" xfId="7" builtinId="6"/>
    <cellStyle name="桁区切り 2" xfId="3" xr:uid="{00000000-0005-0000-0000-000001000000}"/>
    <cellStyle name="桁区切り 3" xfId="6" xr:uid="{00000000-0005-0000-0000-000002000000}"/>
    <cellStyle name="標準" xfId="0" builtinId="0"/>
    <cellStyle name="標準 2" xfId="5" xr:uid="{00000000-0005-0000-0000-000004000000}"/>
    <cellStyle name="標準_B-02" xfId="2" xr:uid="{00000000-0005-0000-0000-000005000000}"/>
    <cellStyle name="標準_JB16" xfId="4" xr:uid="{00000000-0005-0000-0000-000007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zoomScale="110" zoomScaleNormal="110" workbookViewId="0"/>
  </sheetViews>
  <sheetFormatPr defaultColWidth="9.09765625" defaultRowHeight="12" x14ac:dyDescent="0.2"/>
  <cols>
    <col min="1" max="1" width="5.59765625" style="40" customWidth="1"/>
    <col min="2" max="2" width="9" style="40" customWidth="1"/>
    <col min="3" max="3" width="9.09765625" style="40"/>
    <col min="4" max="4" width="8.296875" style="40" bestFit="1" customWidth="1"/>
    <col min="5" max="6" width="9.09765625" style="40"/>
    <col min="7" max="7" width="7.09765625" style="40" customWidth="1"/>
    <col min="8" max="9" width="9.09765625" style="40"/>
    <col min="10" max="10" width="20.8984375" style="40" customWidth="1"/>
    <col min="11" max="11" width="9.09765625" style="40"/>
    <col min="12" max="13" width="10.296875" style="40" bestFit="1" customWidth="1"/>
    <col min="14" max="16384" width="9.09765625" style="40"/>
  </cols>
  <sheetData>
    <row r="1" spans="1:13" s="31" customFormat="1" ht="19.899999999999999" customHeight="1" x14ac:dyDescent="0.2">
      <c r="A1" s="29" t="s">
        <v>23</v>
      </c>
      <c r="B1" s="30"/>
      <c r="C1" s="30"/>
      <c r="D1" s="30"/>
      <c r="E1" s="30"/>
      <c r="F1" s="30"/>
      <c r="G1" s="30"/>
      <c r="H1" s="30"/>
    </row>
    <row r="2" spans="1:13" s="31" customFormat="1" ht="15" customHeight="1" x14ac:dyDescent="0.2">
      <c r="H2" s="33"/>
      <c r="I2" s="73"/>
      <c r="J2" s="226" t="s">
        <v>21</v>
      </c>
      <c r="K2" s="50"/>
    </row>
    <row r="3" spans="1:13" s="38" customFormat="1" ht="15" customHeight="1" x14ac:dyDescent="0.2">
      <c r="A3" s="361" t="s">
        <v>0</v>
      </c>
      <c r="B3" s="363" t="s">
        <v>1</v>
      </c>
      <c r="C3" s="365" t="s">
        <v>2</v>
      </c>
      <c r="D3" s="366"/>
      <c r="E3" s="223" t="s">
        <v>3</v>
      </c>
      <c r="F3" s="196" t="s">
        <v>4</v>
      </c>
      <c r="G3" s="367" t="s">
        <v>5</v>
      </c>
      <c r="H3" s="369" t="s">
        <v>6</v>
      </c>
      <c r="I3" s="369"/>
      <c r="J3" s="369"/>
      <c r="K3" s="234"/>
    </row>
    <row r="4" spans="1:13" s="38" customFormat="1" ht="15" customHeight="1" x14ac:dyDescent="0.2">
      <c r="A4" s="362"/>
      <c r="B4" s="364"/>
      <c r="C4" s="74" t="s">
        <v>7</v>
      </c>
      <c r="D4" s="74" t="s">
        <v>8</v>
      </c>
      <c r="E4" s="74" t="s">
        <v>9</v>
      </c>
      <c r="F4" s="74" t="s">
        <v>9</v>
      </c>
      <c r="G4" s="368"/>
      <c r="H4" s="370"/>
      <c r="I4" s="370"/>
      <c r="J4" s="370"/>
      <c r="K4" s="234"/>
    </row>
    <row r="5" spans="1:13" s="55" customFormat="1" ht="15" customHeight="1" x14ac:dyDescent="0.2">
      <c r="A5" s="52"/>
      <c r="B5" s="53" t="s">
        <v>453</v>
      </c>
      <c r="C5" s="53" t="s">
        <v>454</v>
      </c>
      <c r="D5" s="53"/>
      <c r="E5" s="54" t="s">
        <v>455</v>
      </c>
      <c r="F5" s="54" t="s">
        <v>456</v>
      </c>
      <c r="G5" s="54" t="s">
        <v>457</v>
      </c>
      <c r="H5" s="53"/>
      <c r="I5" s="53"/>
      <c r="J5" s="53"/>
      <c r="K5" s="53"/>
    </row>
    <row r="6" spans="1:13" s="38" customFormat="1" ht="15" customHeight="1" x14ac:dyDescent="0.2">
      <c r="A6" s="197" t="s">
        <v>10</v>
      </c>
      <c r="B6" s="15"/>
      <c r="C6" s="15"/>
      <c r="F6" s="15"/>
    </row>
    <row r="7" spans="1:13" s="38" customFormat="1" ht="15" customHeight="1" x14ac:dyDescent="0.2">
      <c r="A7" s="228">
        <v>10</v>
      </c>
      <c r="B7" s="15">
        <v>5164</v>
      </c>
      <c r="C7" s="15">
        <v>28143</v>
      </c>
      <c r="E7" s="231">
        <f t="shared" ref="E7:E15" si="0">C7/B7</f>
        <v>5.4</v>
      </c>
      <c r="F7" s="16">
        <f>C7/G7</f>
        <v>809</v>
      </c>
      <c r="G7" s="38">
        <v>34.770000000000003</v>
      </c>
      <c r="H7" s="38" t="s">
        <v>11</v>
      </c>
      <c r="L7" s="198"/>
      <c r="M7" s="199"/>
    </row>
    <row r="8" spans="1:13" s="38" customFormat="1" ht="15" customHeight="1" x14ac:dyDescent="0.2">
      <c r="A8" s="228">
        <v>16</v>
      </c>
      <c r="B8" s="15">
        <v>6533</v>
      </c>
      <c r="C8" s="15">
        <v>33533</v>
      </c>
      <c r="D8" s="14"/>
      <c r="E8" s="231">
        <f t="shared" si="0"/>
        <v>5.0999999999999996</v>
      </c>
      <c r="F8" s="16">
        <f>C8/G8</f>
        <v>626</v>
      </c>
      <c r="G8" s="200">
        <v>53.6</v>
      </c>
      <c r="H8" s="38" t="s">
        <v>12</v>
      </c>
      <c r="L8" s="198"/>
      <c r="M8" s="199"/>
    </row>
    <row r="9" spans="1:13" s="38" customFormat="1" ht="15" customHeight="1" x14ac:dyDescent="0.2">
      <c r="A9" s="228">
        <v>29</v>
      </c>
      <c r="B9" s="15">
        <v>11597</v>
      </c>
      <c r="C9" s="15">
        <v>58128</v>
      </c>
      <c r="D9" s="14"/>
      <c r="E9" s="231">
        <f t="shared" si="0"/>
        <v>5</v>
      </c>
      <c r="F9" s="16">
        <f>C9/G9</f>
        <v>940</v>
      </c>
      <c r="G9" s="38">
        <v>61.81</v>
      </c>
      <c r="H9" s="38" t="s">
        <v>13</v>
      </c>
      <c r="L9" s="198"/>
      <c r="M9" s="199"/>
    </row>
    <row r="10" spans="1:13" s="244" customFormat="1" ht="15" customHeight="1" x14ac:dyDescent="0.2">
      <c r="A10" s="228">
        <v>35</v>
      </c>
      <c r="B10" s="15">
        <v>13374</v>
      </c>
      <c r="C10" s="15">
        <v>64971</v>
      </c>
      <c r="D10" s="14"/>
      <c r="E10" s="231">
        <f t="shared" si="0"/>
        <v>4.9000000000000004</v>
      </c>
      <c r="F10" s="16">
        <f>C10/G9</f>
        <v>1051</v>
      </c>
      <c r="G10" s="85" t="s">
        <v>22</v>
      </c>
      <c r="L10" s="201"/>
    </row>
    <row r="11" spans="1:13" s="244" customFormat="1" ht="15" customHeight="1" x14ac:dyDescent="0.2">
      <c r="A11" s="228">
        <v>40</v>
      </c>
      <c r="B11" s="15">
        <v>16645</v>
      </c>
      <c r="C11" s="15">
        <v>73341</v>
      </c>
      <c r="D11" s="14"/>
      <c r="E11" s="231">
        <f t="shared" si="0"/>
        <v>4.4000000000000004</v>
      </c>
      <c r="F11" s="16">
        <f>C11/G9</f>
        <v>1187</v>
      </c>
      <c r="G11" s="234" t="s">
        <v>458</v>
      </c>
      <c r="L11" s="201"/>
    </row>
    <row r="12" spans="1:13" s="244" customFormat="1" ht="15" customHeight="1" x14ac:dyDescent="0.2">
      <c r="A12" s="228">
        <v>45</v>
      </c>
      <c r="B12" s="15">
        <v>20086</v>
      </c>
      <c r="C12" s="15">
        <v>79386</v>
      </c>
      <c r="D12" s="14"/>
      <c r="E12" s="231">
        <f t="shared" si="0"/>
        <v>4</v>
      </c>
      <c r="F12" s="16">
        <f>C12/G9</f>
        <v>1284</v>
      </c>
      <c r="G12" s="234" t="s">
        <v>20</v>
      </c>
      <c r="L12" s="201"/>
    </row>
    <row r="13" spans="1:13" s="244" customFormat="1" ht="15" customHeight="1" x14ac:dyDescent="0.2">
      <c r="A13" s="228">
        <v>50</v>
      </c>
      <c r="B13" s="15">
        <v>24353</v>
      </c>
      <c r="C13" s="15">
        <v>89805</v>
      </c>
      <c r="D13" s="14"/>
      <c r="E13" s="231">
        <f t="shared" si="0"/>
        <v>3.7</v>
      </c>
      <c r="F13" s="16">
        <f>C13/G9</f>
        <v>1453</v>
      </c>
      <c r="G13" s="234" t="s">
        <v>20</v>
      </c>
      <c r="L13" s="201"/>
    </row>
    <row r="14" spans="1:13" s="244" customFormat="1" ht="15" customHeight="1" x14ac:dyDescent="0.2">
      <c r="A14" s="228">
        <v>55</v>
      </c>
      <c r="B14" s="15">
        <v>26314</v>
      </c>
      <c r="C14" s="15">
        <v>94970</v>
      </c>
      <c r="D14" s="14"/>
      <c r="E14" s="231">
        <f t="shared" si="0"/>
        <v>3.6</v>
      </c>
      <c r="F14" s="16">
        <f>C14/G9</f>
        <v>1536</v>
      </c>
      <c r="G14" s="234" t="s">
        <v>458</v>
      </c>
      <c r="L14" s="201"/>
    </row>
    <row r="15" spans="1:13" s="244" customFormat="1" ht="15" customHeight="1" x14ac:dyDescent="0.2">
      <c r="A15" s="228">
        <v>60</v>
      </c>
      <c r="B15" s="15">
        <v>31587</v>
      </c>
      <c r="C15" s="15">
        <v>99802</v>
      </c>
      <c r="D15" s="14"/>
      <c r="E15" s="231">
        <f t="shared" si="0"/>
        <v>3.2</v>
      </c>
      <c r="F15" s="16">
        <f>C15/G9</f>
        <v>1615</v>
      </c>
      <c r="G15" s="234" t="s">
        <v>20</v>
      </c>
      <c r="L15" s="201"/>
    </row>
    <row r="16" spans="1:13" s="244" customFormat="1" ht="15" customHeight="1" x14ac:dyDescent="0.2">
      <c r="A16" s="228">
        <v>63</v>
      </c>
      <c r="B16" s="15">
        <v>33701</v>
      </c>
      <c r="C16" s="15">
        <v>103709</v>
      </c>
      <c r="D16" s="14"/>
      <c r="E16" s="231">
        <v>3.1</v>
      </c>
      <c r="F16" s="16">
        <v>1678</v>
      </c>
      <c r="G16" s="234" t="s">
        <v>520</v>
      </c>
      <c r="L16" s="201"/>
    </row>
    <row r="17" spans="1:12" s="244" customFormat="1" ht="15" customHeight="1" x14ac:dyDescent="0.2">
      <c r="A17" s="228" t="s">
        <v>14</v>
      </c>
      <c r="B17" s="15"/>
      <c r="C17" s="15"/>
      <c r="D17" s="14"/>
      <c r="E17" s="231"/>
      <c r="F17" s="16"/>
      <c r="G17" s="234"/>
      <c r="L17" s="201"/>
    </row>
    <row r="18" spans="1:12" s="244" customFormat="1" ht="15" customHeight="1" x14ac:dyDescent="0.2">
      <c r="A18" s="228">
        <v>5</v>
      </c>
      <c r="B18" s="15">
        <v>36409</v>
      </c>
      <c r="C18" s="15">
        <v>106709</v>
      </c>
      <c r="D18" s="14">
        <v>3.0000000000000001E-3</v>
      </c>
      <c r="E18" s="231">
        <v>2.9</v>
      </c>
      <c r="F18" s="16">
        <v>1716</v>
      </c>
      <c r="G18" s="280">
        <v>62.19</v>
      </c>
      <c r="H18" s="360" t="s">
        <v>18</v>
      </c>
      <c r="I18" s="360"/>
      <c r="J18" s="360"/>
      <c r="L18" s="201"/>
    </row>
    <row r="19" spans="1:12" s="244" customFormat="1" ht="15" customHeight="1" x14ac:dyDescent="0.2">
      <c r="A19" s="228">
        <v>6</v>
      </c>
      <c r="B19" s="15">
        <v>37076</v>
      </c>
      <c r="C19" s="15">
        <v>107421</v>
      </c>
      <c r="D19" s="14">
        <v>7.0000000000000001E-3</v>
      </c>
      <c r="E19" s="231">
        <v>2.9</v>
      </c>
      <c r="F19" s="16">
        <v>1728</v>
      </c>
      <c r="G19" s="234">
        <v>62.17</v>
      </c>
      <c r="H19" s="360" t="s">
        <v>15</v>
      </c>
      <c r="I19" s="360"/>
      <c r="J19" s="360"/>
      <c r="L19" s="201"/>
    </row>
    <row r="20" spans="1:12" s="244" customFormat="1" ht="15" customHeight="1" x14ac:dyDescent="0.2">
      <c r="A20" s="228">
        <v>7</v>
      </c>
      <c r="B20" s="15">
        <v>37823</v>
      </c>
      <c r="C20" s="15">
        <v>108185</v>
      </c>
      <c r="D20" s="14">
        <v>7.0000000000000001E-3</v>
      </c>
      <c r="E20" s="231">
        <v>2.9</v>
      </c>
      <c r="F20" s="16">
        <v>1740</v>
      </c>
      <c r="G20" s="38" t="s">
        <v>520</v>
      </c>
      <c r="L20" s="201"/>
    </row>
    <row r="21" spans="1:12" s="244" customFormat="1" ht="15" customHeight="1" x14ac:dyDescent="0.2">
      <c r="A21" s="228">
        <v>8</v>
      </c>
      <c r="B21" s="15">
        <v>38681</v>
      </c>
      <c r="C21" s="15">
        <v>109302</v>
      </c>
      <c r="D21" s="14">
        <v>0.01</v>
      </c>
      <c r="E21" s="231">
        <v>2.8</v>
      </c>
      <c r="F21" s="16">
        <v>1758</v>
      </c>
      <c r="G21" s="234" t="s">
        <v>520</v>
      </c>
      <c r="L21" s="201"/>
    </row>
    <row r="22" spans="1:12" s="244" customFormat="1" ht="15" customHeight="1" x14ac:dyDescent="0.2">
      <c r="A22" s="228">
        <v>9</v>
      </c>
      <c r="B22" s="15">
        <v>39335</v>
      </c>
      <c r="C22" s="15">
        <v>109728</v>
      </c>
      <c r="D22" s="14">
        <v>4.0000000000000001E-3</v>
      </c>
      <c r="E22" s="231">
        <v>2.8</v>
      </c>
      <c r="F22" s="16">
        <v>1765</v>
      </c>
      <c r="G22" s="234" t="s">
        <v>520</v>
      </c>
      <c r="L22" s="201"/>
    </row>
    <row r="23" spans="1:12" s="244" customFormat="1" ht="15" customHeight="1" x14ac:dyDescent="0.2">
      <c r="A23" s="228">
        <v>10</v>
      </c>
      <c r="B23" s="15">
        <v>40172</v>
      </c>
      <c r="C23" s="15">
        <v>110587</v>
      </c>
      <c r="D23" s="14">
        <v>8.0000000000000002E-3</v>
      </c>
      <c r="E23" s="231">
        <v>2.8</v>
      </c>
      <c r="F23" s="16">
        <v>1779</v>
      </c>
      <c r="G23" s="234" t="s">
        <v>520</v>
      </c>
      <c r="L23" s="201"/>
    </row>
    <row r="24" spans="1:12" s="244" customFormat="1" ht="15" customHeight="1" x14ac:dyDescent="0.2">
      <c r="A24" s="228">
        <v>11</v>
      </c>
      <c r="B24" s="15">
        <v>40576</v>
      </c>
      <c r="C24" s="15">
        <v>110483</v>
      </c>
      <c r="D24" s="14">
        <v>-1E-3</v>
      </c>
      <c r="E24" s="231">
        <v>2.7</v>
      </c>
      <c r="F24" s="16">
        <v>1777</v>
      </c>
      <c r="G24" s="234" t="s">
        <v>520</v>
      </c>
      <c r="L24" s="201"/>
    </row>
    <row r="25" spans="1:12" s="244" customFormat="1" ht="15" customHeight="1" x14ac:dyDescent="0.2">
      <c r="A25" s="228">
        <v>12</v>
      </c>
      <c r="B25" s="15">
        <v>41082</v>
      </c>
      <c r="C25" s="15">
        <v>110849</v>
      </c>
      <c r="D25" s="14">
        <v>3.0000000000000001E-3</v>
      </c>
      <c r="E25" s="231">
        <v>2.7</v>
      </c>
      <c r="F25" s="16">
        <v>1783</v>
      </c>
      <c r="G25" s="234" t="s">
        <v>520</v>
      </c>
    </row>
    <row r="26" spans="1:12" s="244" customFormat="1" ht="15" customHeight="1" x14ac:dyDescent="0.2">
      <c r="A26" s="228">
        <v>13</v>
      </c>
      <c r="B26" s="15">
        <v>41836</v>
      </c>
      <c r="C26" s="15">
        <v>111468</v>
      </c>
      <c r="D26" s="14">
        <v>6.0000000000000001E-3</v>
      </c>
      <c r="E26" s="231">
        <v>2.7</v>
      </c>
      <c r="F26" s="16">
        <v>1794</v>
      </c>
      <c r="G26" s="234">
        <v>62.13</v>
      </c>
      <c r="H26" s="360" t="s">
        <v>19</v>
      </c>
      <c r="I26" s="360"/>
      <c r="J26" s="360"/>
    </row>
    <row r="27" spans="1:12" s="244" customFormat="1" ht="15" customHeight="1" x14ac:dyDescent="0.2">
      <c r="A27" s="228">
        <v>14</v>
      </c>
      <c r="B27" s="15">
        <v>42262</v>
      </c>
      <c r="C27" s="15">
        <v>111510</v>
      </c>
      <c r="D27" s="14">
        <v>0</v>
      </c>
      <c r="E27" s="231">
        <v>2.6</v>
      </c>
      <c r="F27" s="16">
        <v>1795</v>
      </c>
      <c r="G27" s="38" t="s">
        <v>520</v>
      </c>
      <c r="H27" s="221"/>
      <c r="I27" s="221"/>
      <c r="J27" s="221"/>
    </row>
    <row r="28" spans="1:12" s="244" customFormat="1" ht="15" customHeight="1" x14ac:dyDescent="0.2">
      <c r="A28" s="228">
        <v>15</v>
      </c>
      <c r="B28" s="15">
        <v>42793</v>
      </c>
      <c r="C28" s="15">
        <v>111848</v>
      </c>
      <c r="D28" s="14">
        <v>3.0000000000000001E-3</v>
      </c>
      <c r="E28" s="231">
        <v>2.6</v>
      </c>
      <c r="F28" s="16">
        <v>1800</v>
      </c>
      <c r="G28" s="234" t="s">
        <v>520</v>
      </c>
      <c r="H28" s="221"/>
      <c r="I28" s="221"/>
      <c r="J28" s="221"/>
    </row>
    <row r="29" spans="1:12" s="244" customFormat="1" ht="15" customHeight="1" x14ac:dyDescent="0.2">
      <c r="A29" s="228">
        <v>16</v>
      </c>
      <c r="B29" s="15">
        <v>43337</v>
      </c>
      <c r="C29" s="15">
        <v>112113</v>
      </c>
      <c r="D29" s="14">
        <v>2E-3</v>
      </c>
      <c r="E29" s="231">
        <v>2.6</v>
      </c>
      <c r="F29" s="16">
        <v>1804</v>
      </c>
      <c r="G29" s="234" t="s">
        <v>520</v>
      </c>
      <c r="H29" s="221"/>
      <c r="I29" s="221"/>
      <c r="J29" s="221"/>
    </row>
    <row r="30" spans="1:12" s="244" customFormat="1" ht="15" customHeight="1" x14ac:dyDescent="0.2">
      <c r="A30" s="228">
        <v>17</v>
      </c>
      <c r="B30" s="15">
        <v>44053</v>
      </c>
      <c r="C30" s="15">
        <v>112829</v>
      </c>
      <c r="D30" s="14">
        <v>6.0000000000000001E-3</v>
      </c>
      <c r="E30" s="231">
        <v>2.6</v>
      </c>
      <c r="F30" s="16">
        <v>1816</v>
      </c>
      <c r="G30" s="234" t="s">
        <v>520</v>
      </c>
      <c r="H30" s="221"/>
      <c r="I30" s="221"/>
      <c r="J30" s="221"/>
    </row>
    <row r="31" spans="1:12" s="244" customFormat="1" ht="15" customHeight="1" x14ac:dyDescent="0.2">
      <c r="A31" s="228">
        <v>18</v>
      </c>
      <c r="B31" s="15">
        <v>44448</v>
      </c>
      <c r="C31" s="15">
        <v>112684</v>
      </c>
      <c r="D31" s="14">
        <v>-1E-3</v>
      </c>
      <c r="E31" s="231">
        <v>2.5</v>
      </c>
      <c r="F31" s="16">
        <v>1814</v>
      </c>
      <c r="G31" s="234" t="s">
        <v>520</v>
      </c>
      <c r="H31" s="221"/>
      <c r="I31" s="221"/>
      <c r="J31" s="221"/>
    </row>
    <row r="32" spans="1:12" s="244" customFormat="1" ht="15" customHeight="1" x14ac:dyDescent="0.2">
      <c r="A32" s="228">
        <v>19</v>
      </c>
      <c r="B32" s="15">
        <v>44965</v>
      </c>
      <c r="C32" s="15">
        <v>112717</v>
      </c>
      <c r="D32" s="14">
        <v>0</v>
      </c>
      <c r="E32" s="231">
        <v>2.5</v>
      </c>
      <c r="F32" s="16">
        <v>1814</v>
      </c>
      <c r="G32" s="234" t="s">
        <v>520</v>
      </c>
      <c r="H32" s="221"/>
      <c r="I32" s="221"/>
      <c r="J32" s="221"/>
    </row>
    <row r="33" spans="1:10" s="244" customFormat="1" ht="15" customHeight="1" x14ac:dyDescent="0.2">
      <c r="A33" s="228">
        <v>20</v>
      </c>
      <c r="B33" s="15">
        <v>45461</v>
      </c>
      <c r="C33" s="15">
        <v>112481</v>
      </c>
      <c r="D33" s="14">
        <v>-2E-3</v>
      </c>
      <c r="E33" s="231">
        <v>2.5</v>
      </c>
      <c r="F33" s="16">
        <v>1810</v>
      </c>
      <c r="G33" s="234" t="s">
        <v>520</v>
      </c>
      <c r="H33" s="221"/>
      <c r="I33" s="221"/>
      <c r="J33" s="221"/>
    </row>
    <row r="34" spans="1:10" s="244" customFormat="1" ht="15" customHeight="1" x14ac:dyDescent="0.2">
      <c r="A34" s="228">
        <v>21</v>
      </c>
      <c r="B34" s="15">
        <v>45766</v>
      </c>
      <c r="C34" s="15">
        <v>112114</v>
      </c>
      <c r="D34" s="14">
        <v>-3.0000000000000001E-3</v>
      </c>
      <c r="E34" s="231">
        <v>2.4</v>
      </c>
      <c r="F34" s="16">
        <v>1805</v>
      </c>
      <c r="G34" s="234" t="s">
        <v>520</v>
      </c>
      <c r="H34" s="221"/>
      <c r="I34" s="221"/>
      <c r="J34" s="221"/>
    </row>
    <row r="35" spans="1:10" s="244" customFormat="1" ht="15" customHeight="1" x14ac:dyDescent="0.2">
      <c r="A35" s="228">
        <v>22</v>
      </c>
      <c r="B35" s="15">
        <v>46192</v>
      </c>
      <c r="C35" s="15">
        <v>111921</v>
      </c>
      <c r="D35" s="14">
        <v>-2E-3</v>
      </c>
      <c r="E35" s="231">
        <v>2.4</v>
      </c>
      <c r="F35" s="16">
        <v>1801</v>
      </c>
      <c r="G35" s="234" t="s">
        <v>520</v>
      </c>
      <c r="H35" s="221"/>
      <c r="I35" s="221"/>
      <c r="J35" s="221"/>
    </row>
    <row r="36" spans="1:10" s="244" customFormat="1" ht="15" customHeight="1" x14ac:dyDescent="0.2">
      <c r="A36" s="228">
        <v>23</v>
      </c>
      <c r="B36" s="15">
        <v>46599</v>
      </c>
      <c r="C36" s="15">
        <v>111745</v>
      </c>
      <c r="D36" s="14">
        <v>-2E-3</v>
      </c>
      <c r="E36" s="231">
        <v>2.4</v>
      </c>
      <c r="F36" s="16">
        <v>1799</v>
      </c>
      <c r="G36" s="234" t="s">
        <v>520</v>
      </c>
      <c r="H36" s="221"/>
      <c r="I36" s="221"/>
      <c r="J36" s="221"/>
    </row>
    <row r="37" spans="1:10" s="244" customFormat="1" ht="15" customHeight="1" x14ac:dyDescent="0.2">
      <c r="A37" s="228">
        <v>24</v>
      </c>
      <c r="B37" s="15">
        <v>46966</v>
      </c>
      <c r="C37" s="15">
        <v>111710</v>
      </c>
      <c r="D37" s="14">
        <v>0</v>
      </c>
      <c r="E37" s="231">
        <v>2.4</v>
      </c>
      <c r="F37" s="16">
        <v>1798</v>
      </c>
      <c r="G37" s="234" t="s">
        <v>520</v>
      </c>
      <c r="H37" s="221"/>
      <c r="I37" s="221"/>
      <c r="J37" s="221"/>
    </row>
    <row r="38" spans="1:10" s="244" customFormat="1" ht="15" customHeight="1" x14ac:dyDescent="0.2">
      <c r="A38" s="228">
        <v>25</v>
      </c>
      <c r="B38" s="15">
        <v>47169</v>
      </c>
      <c r="C38" s="15">
        <v>111394</v>
      </c>
      <c r="D38" s="14">
        <v>-3.0000000000000001E-3</v>
      </c>
      <c r="E38" s="231">
        <v>2.4</v>
      </c>
      <c r="F38" s="16">
        <v>1793</v>
      </c>
      <c r="G38" s="234" t="s">
        <v>520</v>
      </c>
      <c r="H38" s="221"/>
      <c r="I38" s="221"/>
      <c r="J38" s="221"/>
    </row>
    <row r="39" spans="1:10" s="244" customFormat="1" ht="15" customHeight="1" x14ac:dyDescent="0.2">
      <c r="A39" s="228">
        <v>26</v>
      </c>
      <c r="B39" s="15">
        <v>47359</v>
      </c>
      <c r="C39" s="15">
        <v>110783</v>
      </c>
      <c r="D39" s="14">
        <v>-5.0000000000000001E-3</v>
      </c>
      <c r="E39" s="231">
        <v>2.2999999999999998</v>
      </c>
      <c r="F39" s="16">
        <v>1783</v>
      </c>
      <c r="G39" s="234" t="s">
        <v>520</v>
      </c>
      <c r="H39" s="221"/>
      <c r="I39" s="221"/>
      <c r="J39" s="221"/>
    </row>
    <row r="40" spans="1:10" s="244" customFormat="1" ht="15" customHeight="1" x14ac:dyDescent="0.2">
      <c r="A40" s="228">
        <v>27</v>
      </c>
      <c r="B40" s="15">
        <v>47606</v>
      </c>
      <c r="C40" s="15">
        <v>110444</v>
      </c>
      <c r="D40" s="14">
        <v>-3.0000000000000001E-3</v>
      </c>
      <c r="E40" s="231">
        <v>2.2999999999999998</v>
      </c>
      <c r="F40" s="16">
        <v>1781</v>
      </c>
      <c r="G40" s="234">
        <v>62.02</v>
      </c>
      <c r="H40" s="221"/>
      <c r="I40" s="221"/>
      <c r="J40" s="221"/>
    </row>
    <row r="41" spans="1:10" s="244" customFormat="1" ht="15" customHeight="1" x14ac:dyDescent="0.2">
      <c r="A41" s="228">
        <v>28</v>
      </c>
      <c r="B41" s="15">
        <v>47966</v>
      </c>
      <c r="C41" s="15">
        <v>110214</v>
      </c>
      <c r="D41" s="14">
        <v>-2E-3</v>
      </c>
      <c r="E41" s="231">
        <v>2.2999999999999998</v>
      </c>
      <c r="F41" s="16">
        <v>1777</v>
      </c>
      <c r="G41" s="234" t="s">
        <v>520</v>
      </c>
      <c r="H41" s="221"/>
      <c r="I41" s="221"/>
      <c r="J41" s="221"/>
    </row>
    <row r="42" spans="1:10" s="244" customFormat="1" ht="15" customHeight="1" x14ac:dyDescent="0.2">
      <c r="A42" s="228">
        <v>29</v>
      </c>
      <c r="B42" s="15">
        <v>48156</v>
      </c>
      <c r="C42" s="15">
        <v>109705</v>
      </c>
      <c r="D42" s="14">
        <v>-5.0000000000000001E-3</v>
      </c>
      <c r="E42" s="231">
        <v>2.2999999999999998</v>
      </c>
      <c r="F42" s="16">
        <v>1769</v>
      </c>
      <c r="G42" s="234" t="s">
        <v>520</v>
      </c>
      <c r="H42" s="221"/>
      <c r="I42" s="221"/>
      <c r="J42" s="221"/>
    </row>
    <row r="43" spans="1:10" s="244" customFormat="1" ht="15" customHeight="1" x14ac:dyDescent="0.2">
      <c r="A43" s="228">
        <v>30</v>
      </c>
      <c r="B43" s="15">
        <v>48339</v>
      </c>
      <c r="C43" s="15">
        <v>109004</v>
      </c>
      <c r="D43" s="14">
        <v>-6.0000000000000001E-3</v>
      </c>
      <c r="E43" s="231">
        <v>2.2999999999999998</v>
      </c>
      <c r="F43" s="16">
        <v>1758</v>
      </c>
      <c r="G43" s="234" t="s">
        <v>520</v>
      </c>
      <c r="H43" s="221"/>
      <c r="I43" s="221"/>
      <c r="J43" s="221"/>
    </row>
    <row r="44" spans="1:10" s="244" customFormat="1" ht="15" customHeight="1" x14ac:dyDescent="0.2">
      <c r="A44" s="228" t="s">
        <v>500</v>
      </c>
      <c r="B44" s="15"/>
      <c r="C44" s="15"/>
      <c r="D44" s="14"/>
      <c r="E44" s="231"/>
      <c r="F44" s="16"/>
      <c r="G44" s="234"/>
      <c r="H44" s="221"/>
      <c r="I44" s="221"/>
      <c r="J44" s="221"/>
    </row>
    <row r="45" spans="1:10" s="244" customFormat="1" ht="15" customHeight="1" x14ac:dyDescent="0.2">
      <c r="A45" s="228" t="s">
        <v>501</v>
      </c>
      <c r="B45" s="15">
        <v>48474</v>
      </c>
      <c r="C45" s="15">
        <v>108048</v>
      </c>
      <c r="D45" s="14">
        <v>-8.9999999999999993E-3</v>
      </c>
      <c r="E45" s="231">
        <v>2.2000000000000002</v>
      </c>
      <c r="F45" s="16">
        <v>1742</v>
      </c>
      <c r="G45" s="234" t="s">
        <v>520</v>
      </c>
      <c r="H45" s="221"/>
      <c r="I45" s="221"/>
      <c r="J45" s="221"/>
    </row>
    <row r="46" spans="1:10" s="244" customFormat="1" ht="15" customHeight="1" x14ac:dyDescent="0.2">
      <c r="A46" s="228">
        <v>2</v>
      </c>
      <c r="B46" s="15">
        <v>48859</v>
      </c>
      <c r="C46" s="15">
        <v>107679</v>
      </c>
      <c r="D46" s="14">
        <v>-3.0000000000000001E-3</v>
      </c>
      <c r="E46" s="231">
        <v>2.2000000000000002</v>
      </c>
      <c r="F46" s="16">
        <v>1736</v>
      </c>
      <c r="G46" s="234" t="s">
        <v>458</v>
      </c>
      <c r="H46" s="221"/>
      <c r="I46" s="221"/>
      <c r="J46" s="221"/>
    </row>
    <row r="47" spans="1:10" s="244" customFormat="1" ht="15" customHeight="1" x14ac:dyDescent="0.2">
      <c r="A47" s="257">
        <v>3</v>
      </c>
      <c r="B47" s="15">
        <v>49103</v>
      </c>
      <c r="C47" s="15">
        <v>106978</v>
      </c>
      <c r="D47" s="14">
        <v>-7.0000000000000001E-3</v>
      </c>
      <c r="E47" s="277">
        <v>2.2000000000000002</v>
      </c>
      <c r="F47" s="16">
        <v>1725</v>
      </c>
      <c r="G47" s="258" t="s">
        <v>458</v>
      </c>
      <c r="H47" s="256"/>
      <c r="I47" s="256"/>
      <c r="J47" s="256"/>
    </row>
    <row r="48" spans="1:10" s="244" customFormat="1" ht="15" customHeight="1" x14ac:dyDescent="0.2">
      <c r="A48" s="279">
        <v>4</v>
      </c>
      <c r="B48" s="300">
        <v>49137</v>
      </c>
      <c r="C48" s="300">
        <v>105813</v>
      </c>
      <c r="D48" s="14">
        <v>-1.0999999999999999E-2</v>
      </c>
      <c r="E48" s="301">
        <v>2.2000000000000002</v>
      </c>
      <c r="F48" s="302">
        <v>1706</v>
      </c>
      <c r="G48" s="212" t="s">
        <v>520</v>
      </c>
      <c r="H48" s="299"/>
      <c r="I48" s="299"/>
      <c r="J48" s="299"/>
    </row>
    <row r="49" spans="1:10" s="244" customFormat="1" ht="15" customHeight="1" x14ac:dyDescent="0.2">
      <c r="A49" s="309">
        <v>5</v>
      </c>
      <c r="B49" s="300">
        <v>49113</v>
      </c>
      <c r="C49" s="300">
        <v>104688</v>
      </c>
      <c r="D49" s="14">
        <f>(C49-C48)/C48</f>
        <v>-1.0999999999999999E-2</v>
      </c>
      <c r="E49" s="301">
        <f>C49/B49</f>
        <v>2.1</v>
      </c>
      <c r="F49" s="302">
        <f>C49/G40</f>
        <v>1688</v>
      </c>
      <c r="G49" s="212" t="s">
        <v>20</v>
      </c>
      <c r="H49" s="299"/>
      <c r="I49" s="299"/>
      <c r="J49" s="299"/>
    </row>
    <row r="50" spans="1:10" s="244" customFormat="1" ht="15" customHeight="1" x14ac:dyDescent="0.2">
      <c r="A50" s="329">
        <v>6</v>
      </c>
      <c r="B50" s="300">
        <v>49032</v>
      </c>
      <c r="C50" s="300">
        <v>103359</v>
      </c>
      <c r="D50" s="14">
        <f>(C50-C49)/C49</f>
        <v>-1.2999999999999999E-2</v>
      </c>
      <c r="E50" s="301">
        <f>C50/B50</f>
        <v>2.1</v>
      </c>
      <c r="F50" s="302">
        <f>C50/G40</f>
        <v>1667</v>
      </c>
      <c r="G50" s="212" t="s">
        <v>20</v>
      </c>
      <c r="H50" s="299"/>
      <c r="I50" s="299"/>
      <c r="J50" s="299"/>
    </row>
    <row r="51" spans="1:10" s="244" customFormat="1" ht="6.65" customHeight="1" x14ac:dyDescent="0.2">
      <c r="A51" s="229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244" customFormat="1" ht="13.9" customHeight="1" x14ac:dyDescent="0.2">
      <c r="A52" s="203"/>
      <c r="J52" s="202" t="s">
        <v>16</v>
      </c>
    </row>
    <row r="53" spans="1:10" s="244" customFormat="1" ht="13.9" customHeight="1" x14ac:dyDescent="0.2">
      <c r="A53" s="203"/>
      <c r="B53" s="38" t="s">
        <v>17</v>
      </c>
    </row>
    <row r="54" spans="1:10" s="204" customFormat="1" x14ac:dyDescent="0.2"/>
    <row r="55" spans="1:10" s="204" customFormat="1" x14ac:dyDescent="0.2">
      <c r="A55" s="40"/>
    </row>
    <row r="56" spans="1:10" s="204" customFormat="1" x14ac:dyDescent="0.2">
      <c r="A56" s="40"/>
    </row>
    <row r="57" spans="1:10" s="204" customFormat="1" x14ac:dyDescent="0.2">
      <c r="A57" s="40"/>
    </row>
    <row r="58" spans="1:10" s="204" customFormat="1" x14ac:dyDescent="0.2">
      <c r="A58" s="40"/>
    </row>
    <row r="59" spans="1:10" s="204" customFormat="1" x14ac:dyDescent="0.2">
      <c r="A59" s="40"/>
    </row>
    <row r="60" spans="1:10" s="204" customFormat="1" x14ac:dyDescent="0.2">
      <c r="A60" s="40"/>
    </row>
    <row r="61" spans="1:10" s="204" customFormat="1" x14ac:dyDescent="0.2">
      <c r="A61" s="40"/>
    </row>
    <row r="62" spans="1:10" s="204" customFormat="1" x14ac:dyDescent="0.2">
      <c r="A62" s="40"/>
    </row>
    <row r="63" spans="1:10" s="204" customFormat="1" x14ac:dyDescent="0.2">
      <c r="A63" s="40"/>
    </row>
  </sheetData>
  <mergeCells count="8">
    <mergeCell ref="H19:J19"/>
    <mergeCell ref="H26:J26"/>
    <mergeCell ref="A3:A4"/>
    <mergeCell ref="B3:B4"/>
    <mergeCell ref="C3:D3"/>
    <mergeCell ref="G3:G4"/>
    <mergeCell ref="H3:J4"/>
    <mergeCell ref="H18:J18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9" firstPageNumber="15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3"/>
  <sheetViews>
    <sheetView zoomScaleNormal="100" workbookViewId="0"/>
  </sheetViews>
  <sheetFormatPr defaultColWidth="9.09765625" defaultRowHeight="12" x14ac:dyDescent="0.2"/>
  <cols>
    <col min="1" max="1" width="14.69921875" style="141" customWidth="1"/>
    <col min="2" max="2" width="13.69921875" style="141" customWidth="1"/>
    <col min="3" max="3" width="7.296875" style="141" customWidth="1"/>
    <col min="4" max="15" width="7.296875" style="142" customWidth="1"/>
    <col min="16" max="16" width="11.69921875" style="142" customWidth="1"/>
    <col min="17" max="17" width="9.09765625" style="142"/>
    <col min="18" max="19" width="10.296875" style="142" bestFit="1" customWidth="1"/>
    <col min="20" max="16384" width="9.09765625" style="142"/>
  </cols>
  <sheetData>
    <row r="1" spans="1:17" s="2" customFormat="1" ht="20.149999999999999" customHeight="1" x14ac:dyDescent="0.2">
      <c r="A1" s="298" t="s">
        <v>357</v>
      </c>
      <c r="B1" s="118"/>
      <c r="C1" s="133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s="2" customFormat="1" ht="13" customHeight="1" x14ac:dyDescent="0.2">
      <c r="A2" s="91"/>
      <c r="B2" s="91" t="s">
        <v>358</v>
      </c>
      <c r="C2" s="91"/>
      <c r="D2" s="71"/>
      <c r="E2" s="71"/>
      <c r="G2" s="437" t="s">
        <v>578</v>
      </c>
      <c r="H2" s="437"/>
      <c r="I2" s="437"/>
      <c r="J2" s="437"/>
      <c r="K2" s="437"/>
      <c r="L2" s="71"/>
      <c r="M2" s="71"/>
      <c r="N2" s="71"/>
      <c r="O2" s="71"/>
      <c r="Q2" s="1"/>
    </row>
    <row r="3" spans="1:17" s="5" customFormat="1" ht="15" customHeight="1" x14ac:dyDescent="0.2">
      <c r="A3" s="416" t="s">
        <v>359</v>
      </c>
      <c r="B3" s="422"/>
      <c r="C3" s="420" t="s">
        <v>322</v>
      </c>
      <c r="D3" s="420"/>
      <c r="E3" s="420"/>
      <c r="F3" s="420" t="s">
        <v>360</v>
      </c>
      <c r="G3" s="420"/>
      <c r="H3" s="420"/>
      <c r="I3" s="415" t="s">
        <v>361</v>
      </c>
      <c r="J3" s="416"/>
      <c r="K3" s="416"/>
    </row>
    <row r="4" spans="1:17" s="5" customFormat="1" ht="15" customHeight="1" x14ac:dyDescent="0.2">
      <c r="A4" s="419" t="s">
        <v>584</v>
      </c>
      <c r="B4" s="455"/>
      <c r="C4" s="85"/>
      <c r="D4" s="63">
        <f>G4+J4</f>
        <v>29100</v>
      </c>
      <c r="E4" s="134"/>
      <c r="F4" s="134"/>
      <c r="G4" s="75">
        <f>G5+G19</f>
        <v>26397</v>
      </c>
      <c r="H4" s="63"/>
      <c r="I4" s="63"/>
      <c r="J4" s="63">
        <f>J5+J19</f>
        <v>2703</v>
      </c>
      <c r="L4" s="62"/>
      <c r="M4" s="62"/>
    </row>
    <row r="5" spans="1:17" s="2" customFormat="1" ht="15" customHeight="1" x14ac:dyDescent="0.2">
      <c r="A5" s="11" t="s">
        <v>362</v>
      </c>
      <c r="B5" s="7"/>
      <c r="C5" s="85"/>
      <c r="D5" s="63">
        <f>SUM(D6:D17)</f>
        <v>26048</v>
      </c>
      <c r="E5" s="134"/>
      <c r="F5" s="134"/>
      <c r="G5" s="75">
        <f>SUM(G6:G17)</f>
        <v>23973</v>
      </c>
      <c r="H5" s="134"/>
      <c r="I5" s="134"/>
      <c r="J5" s="63">
        <f>SUM(J6:J17)</f>
        <v>2075</v>
      </c>
      <c r="K5" s="135"/>
      <c r="L5" s="62"/>
      <c r="M5" s="104"/>
      <c r="N5" s="104"/>
      <c r="O5" s="104"/>
      <c r="Q5" s="1"/>
    </row>
    <row r="6" spans="1:17" s="2" customFormat="1" ht="13" customHeight="1" x14ac:dyDescent="0.2">
      <c r="A6" s="130" t="s">
        <v>567</v>
      </c>
      <c r="B6" s="136"/>
      <c r="C6" s="83"/>
      <c r="D6" s="63">
        <f t="shared" ref="D6:D17" si="0">G6+J6</f>
        <v>7956</v>
      </c>
      <c r="E6" s="134"/>
      <c r="F6" s="134"/>
      <c r="G6" s="75">
        <v>7149</v>
      </c>
      <c r="H6" s="134"/>
      <c r="I6" s="134"/>
      <c r="J6" s="63">
        <v>807</v>
      </c>
      <c r="K6" s="135"/>
      <c r="L6" s="62"/>
      <c r="M6" s="104"/>
      <c r="N6" s="104"/>
      <c r="O6" s="104"/>
      <c r="Q6" s="1"/>
    </row>
    <row r="7" spans="1:17" s="2" customFormat="1" ht="13" customHeight="1" x14ac:dyDescent="0.2">
      <c r="A7" s="130" t="s">
        <v>568</v>
      </c>
      <c r="B7" s="136"/>
      <c r="C7" s="83"/>
      <c r="D7" s="63">
        <f t="shared" si="0"/>
        <v>3494</v>
      </c>
      <c r="E7" s="134"/>
      <c r="F7" s="134"/>
      <c r="G7" s="75">
        <v>3300</v>
      </c>
      <c r="H7" s="134"/>
      <c r="I7" s="134"/>
      <c r="J7" s="63">
        <v>194</v>
      </c>
      <c r="K7" s="135"/>
      <c r="L7" s="62"/>
      <c r="M7" s="104"/>
      <c r="N7" s="104"/>
      <c r="O7" s="104"/>
      <c r="Q7" s="1"/>
    </row>
    <row r="8" spans="1:17" s="2" customFormat="1" ht="13" customHeight="1" x14ac:dyDescent="0.2">
      <c r="A8" s="130" t="s">
        <v>569</v>
      </c>
      <c r="B8" s="136"/>
      <c r="C8" s="83"/>
      <c r="D8" s="63">
        <f t="shared" si="0"/>
        <v>2752</v>
      </c>
      <c r="E8" s="134"/>
      <c r="F8" s="134"/>
      <c r="G8" s="75">
        <v>2682</v>
      </c>
      <c r="H8" s="134"/>
      <c r="I8" s="134"/>
      <c r="J8" s="63">
        <v>70</v>
      </c>
      <c r="K8" s="135"/>
      <c r="L8" s="62"/>
      <c r="M8" s="104"/>
      <c r="N8" s="104"/>
      <c r="O8" s="104"/>
      <c r="Q8" s="1"/>
    </row>
    <row r="9" spans="1:17" s="2" customFormat="1" ht="13" customHeight="1" x14ac:dyDescent="0.2">
      <c r="A9" s="130" t="s">
        <v>570</v>
      </c>
      <c r="B9" s="136"/>
      <c r="C9" s="83"/>
      <c r="D9" s="63">
        <f t="shared" si="0"/>
        <v>2763</v>
      </c>
      <c r="E9" s="134"/>
      <c r="F9" s="134"/>
      <c r="G9" s="75">
        <v>2677</v>
      </c>
      <c r="H9" s="134"/>
      <c r="I9" s="134"/>
      <c r="J9" s="63">
        <v>86</v>
      </c>
      <c r="K9" s="135"/>
      <c r="L9" s="62"/>
      <c r="M9" s="104"/>
      <c r="N9" s="104"/>
      <c r="O9" s="104"/>
      <c r="Q9" s="1"/>
    </row>
    <row r="10" spans="1:17" s="2" customFormat="1" ht="13" customHeight="1" x14ac:dyDescent="0.2">
      <c r="A10" s="130" t="s">
        <v>571</v>
      </c>
      <c r="B10" s="136"/>
      <c r="C10" s="83"/>
      <c r="D10" s="63">
        <f t="shared" si="0"/>
        <v>2319</v>
      </c>
      <c r="E10" s="134"/>
      <c r="F10" s="134"/>
      <c r="G10" s="75">
        <v>1857</v>
      </c>
      <c r="H10" s="134"/>
      <c r="I10" s="134"/>
      <c r="J10" s="63">
        <v>462</v>
      </c>
      <c r="K10" s="3"/>
      <c r="L10" s="62"/>
      <c r="M10" s="71"/>
      <c r="N10" s="71"/>
      <c r="O10" s="71"/>
      <c r="Q10" s="1"/>
    </row>
    <row r="11" spans="1:17" s="2" customFormat="1" ht="13" customHeight="1" x14ac:dyDescent="0.2">
      <c r="A11" s="130" t="s">
        <v>572</v>
      </c>
      <c r="B11" s="136"/>
      <c r="C11" s="83"/>
      <c r="D11" s="63">
        <f t="shared" si="0"/>
        <v>1891</v>
      </c>
      <c r="E11" s="134"/>
      <c r="F11" s="134"/>
      <c r="G11" s="75">
        <v>1789</v>
      </c>
      <c r="H11" s="134"/>
      <c r="I11" s="134"/>
      <c r="J11" s="63">
        <v>102</v>
      </c>
      <c r="K11" s="135"/>
      <c r="L11" s="62"/>
      <c r="M11" s="71"/>
      <c r="N11" s="71"/>
      <c r="O11" s="71"/>
      <c r="Q11" s="1"/>
    </row>
    <row r="12" spans="1:17" s="2" customFormat="1" ht="13" customHeight="1" x14ac:dyDescent="0.2">
      <c r="A12" s="130" t="s">
        <v>573</v>
      </c>
      <c r="B12" s="136"/>
      <c r="C12" s="83"/>
      <c r="D12" s="63">
        <f t="shared" si="0"/>
        <v>1188</v>
      </c>
      <c r="E12" s="134"/>
      <c r="F12" s="134"/>
      <c r="G12" s="75">
        <v>1173</v>
      </c>
      <c r="H12" s="134"/>
      <c r="I12" s="134"/>
      <c r="J12" s="63">
        <v>15</v>
      </c>
      <c r="K12" s="3"/>
      <c r="L12" s="62"/>
      <c r="M12" s="71"/>
      <c r="N12" s="71"/>
      <c r="O12" s="71"/>
      <c r="Q12" s="1"/>
    </row>
    <row r="13" spans="1:17" s="2" customFormat="1" ht="13" customHeight="1" x14ac:dyDescent="0.2">
      <c r="A13" s="130" t="s">
        <v>574</v>
      </c>
      <c r="B13" s="136"/>
      <c r="C13" s="83"/>
      <c r="D13" s="63">
        <f t="shared" si="0"/>
        <v>1023</v>
      </c>
      <c r="E13" s="134"/>
      <c r="F13" s="134"/>
      <c r="G13" s="75">
        <v>805</v>
      </c>
      <c r="H13" s="134"/>
      <c r="I13" s="134"/>
      <c r="J13" s="63">
        <v>218</v>
      </c>
      <c r="K13" s="3"/>
      <c r="L13" s="62"/>
      <c r="M13" s="71"/>
      <c r="N13" s="71"/>
      <c r="O13" s="71"/>
      <c r="Q13" s="1"/>
    </row>
    <row r="14" spans="1:17" s="2" customFormat="1" ht="13" customHeight="1" x14ac:dyDescent="0.2">
      <c r="A14" s="130" t="s">
        <v>575</v>
      </c>
      <c r="B14" s="136"/>
      <c r="C14" s="83"/>
      <c r="D14" s="63">
        <f t="shared" si="0"/>
        <v>909</v>
      </c>
      <c r="E14" s="134"/>
      <c r="F14" s="134"/>
      <c r="G14" s="75">
        <v>886</v>
      </c>
      <c r="H14" s="134"/>
      <c r="I14" s="134"/>
      <c r="J14" s="63">
        <v>23</v>
      </c>
      <c r="K14" s="3"/>
      <c r="L14" s="62"/>
      <c r="M14" s="71"/>
      <c r="N14" s="71"/>
      <c r="O14" s="71"/>
      <c r="Q14" s="1"/>
    </row>
    <row r="15" spans="1:17" s="2" customFormat="1" ht="13" customHeight="1" x14ac:dyDescent="0.2">
      <c r="A15" s="130" t="s">
        <v>576</v>
      </c>
      <c r="B15" s="136"/>
      <c r="C15" s="83"/>
      <c r="D15" s="63">
        <f t="shared" si="0"/>
        <v>718</v>
      </c>
      <c r="E15" s="134"/>
      <c r="F15" s="134"/>
      <c r="G15" s="75">
        <v>708</v>
      </c>
      <c r="H15" s="134"/>
      <c r="I15" s="134"/>
      <c r="J15" s="63">
        <v>10</v>
      </c>
      <c r="K15" s="3"/>
      <c r="L15" s="62"/>
      <c r="M15" s="71"/>
      <c r="N15" s="71"/>
      <c r="O15" s="71"/>
      <c r="Q15" s="1"/>
    </row>
    <row r="16" spans="1:17" s="2" customFormat="1" ht="13" customHeight="1" x14ac:dyDescent="0.2">
      <c r="A16" s="130" t="s">
        <v>577</v>
      </c>
      <c r="B16" s="136"/>
      <c r="C16" s="83"/>
      <c r="D16" s="63">
        <f t="shared" si="0"/>
        <v>440</v>
      </c>
      <c r="E16" s="134"/>
      <c r="F16" s="134"/>
      <c r="G16" s="75">
        <v>387</v>
      </c>
      <c r="H16" s="134"/>
      <c r="I16" s="134"/>
      <c r="J16" s="63">
        <v>53</v>
      </c>
      <c r="K16" s="3"/>
      <c r="L16" s="62"/>
      <c r="M16" s="71"/>
      <c r="N16" s="71"/>
      <c r="O16" s="71"/>
      <c r="Q16" s="1"/>
    </row>
    <row r="17" spans="1:17" s="2" customFormat="1" ht="13" customHeight="1" x14ac:dyDescent="0.2">
      <c r="A17" s="130" t="s">
        <v>363</v>
      </c>
      <c r="B17" s="136"/>
      <c r="C17" s="83"/>
      <c r="D17" s="63">
        <f t="shared" si="0"/>
        <v>595</v>
      </c>
      <c r="E17" s="134"/>
      <c r="F17" s="134"/>
      <c r="G17" s="75">
        <v>560</v>
      </c>
      <c r="H17" s="134"/>
      <c r="I17" s="134"/>
      <c r="J17" s="63">
        <v>35</v>
      </c>
      <c r="K17" s="3"/>
      <c r="L17" s="62"/>
      <c r="M17" s="71"/>
      <c r="N17" s="71"/>
      <c r="O17" s="71"/>
      <c r="Q17" s="1"/>
    </row>
    <row r="18" spans="1:17" s="2" customFormat="1" ht="4.5" customHeight="1" x14ac:dyDescent="0.2">
      <c r="A18" s="130"/>
      <c r="B18" s="136"/>
      <c r="C18" s="83"/>
      <c r="D18" s="63"/>
      <c r="E18" s="134"/>
      <c r="F18" s="134"/>
      <c r="G18" s="75"/>
      <c r="H18" s="134"/>
      <c r="I18" s="134"/>
      <c r="J18" s="63"/>
      <c r="K18" s="3"/>
      <c r="L18" s="62"/>
      <c r="M18" s="71"/>
      <c r="N18" s="71"/>
      <c r="O18" s="71"/>
      <c r="Q18" s="1"/>
    </row>
    <row r="19" spans="1:17" s="2" customFormat="1" ht="15" customHeight="1" x14ac:dyDescent="0.2">
      <c r="A19" s="11" t="s">
        <v>364</v>
      </c>
      <c r="B19" s="7"/>
      <c r="C19" s="85"/>
      <c r="D19" s="63">
        <f>SUM(D20:D25)</f>
        <v>3052</v>
      </c>
      <c r="E19" s="134"/>
      <c r="F19" s="134"/>
      <c r="G19" s="75">
        <f>SUM(G20:G25)</f>
        <v>2424</v>
      </c>
      <c r="H19" s="134"/>
      <c r="I19" s="134"/>
      <c r="J19" s="63">
        <f>SUM(J20:J25)</f>
        <v>628</v>
      </c>
      <c r="K19" s="3"/>
      <c r="L19" s="62"/>
      <c r="M19" s="71"/>
      <c r="N19" s="71"/>
      <c r="O19" s="71"/>
      <c r="Q19" s="1"/>
    </row>
    <row r="20" spans="1:17" s="2" customFormat="1" ht="13" customHeight="1" x14ac:dyDescent="0.2">
      <c r="A20" s="11" t="s">
        <v>579</v>
      </c>
      <c r="B20" s="7"/>
      <c r="C20" s="85"/>
      <c r="D20" s="63">
        <f>G20+J20</f>
        <v>41</v>
      </c>
      <c r="E20" s="134"/>
      <c r="F20" s="134"/>
      <c r="G20" s="75">
        <v>18</v>
      </c>
      <c r="H20" s="134"/>
      <c r="I20" s="134"/>
      <c r="J20" s="63">
        <v>23</v>
      </c>
      <c r="K20" s="3"/>
      <c r="L20" s="62"/>
      <c r="M20" s="71"/>
      <c r="N20" s="71"/>
      <c r="O20" s="71"/>
      <c r="Q20" s="1"/>
    </row>
    <row r="21" spans="1:17" s="2" customFormat="1" ht="13" customHeight="1" x14ac:dyDescent="0.2">
      <c r="A21" s="11" t="s">
        <v>580</v>
      </c>
      <c r="B21" s="7"/>
      <c r="C21" s="85"/>
      <c r="D21" s="63">
        <f t="shared" ref="D21:D25" si="1">G21+J21</f>
        <v>1498</v>
      </c>
      <c r="E21" s="134"/>
      <c r="F21" s="134"/>
      <c r="G21" s="75">
        <v>1179</v>
      </c>
      <c r="H21" s="134"/>
      <c r="I21" s="134"/>
      <c r="J21" s="63">
        <v>319</v>
      </c>
      <c r="K21" s="3"/>
      <c r="L21" s="62"/>
      <c r="M21" s="71"/>
      <c r="N21" s="71"/>
      <c r="O21" s="71"/>
      <c r="Q21" s="1"/>
    </row>
    <row r="22" spans="1:17" s="2" customFormat="1" ht="13" customHeight="1" x14ac:dyDescent="0.2">
      <c r="A22" s="130" t="s">
        <v>581</v>
      </c>
      <c r="B22" s="136"/>
      <c r="C22" s="83"/>
      <c r="D22" s="63">
        <f t="shared" si="1"/>
        <v>1280</v>
      </c>
      <c r="E22" s="134"/>
      <c r="F22" s="134"/>
      <c r="G22" s="75">
        <v>1031</v>
      </c>
      <c r="H22" s="134"/>
      <c r="I22" s="134"/>
      <c r="J22" s="63">
        <v>249</v>
      </c>
      <c r="K22" s="3"/>
      <c r="L22" s="62"/>
      <c r="M22" s="71"/>
      <c r="N22" s="71"/>
      <c r="O22" s="71"/>
      <c r="Q22" s="1"/>
    </row>
    <row r="23" spans="1:17" s="2" customFormat="1" ht="13" customHeight="1" x14ac:dyDescent="0.2">
      <c r="A23" s="130" t="s">
        <v>582</v>
      </c>
      <c r="B23" s="136"/>
      <c r="C23" s="83"/>
      <c r="D23" s="63">
        <f t="shared" si="1"/>
        <v>40</v>
      </c>
      <c r="E23" s="134"/>
      <c r="F23" s="134"/>
      <c r="G23" s="75">
        <v>36</v>
      </c>
      <c r="H23" s="134"/>
      <c r="I23" s="134"/>
      <c r="J23" s="63">
        <v>4</v>
      </c>
      <c r="K23" s="3"/>
      <c r="L23" s="62"/>
      <c r="M23" s="71"/>
      <c r="N23" s="71"/>
      <c r="O23" s="71"/>
      <c r="Q23" s="1"/>
    </row>
    <row r="24" spans="1:17" s="2" customFormat="1" ht="13" customHeight="1" x14ac:dyDescent="0.2">
      <c r="A24" s="130" t="s">
        <v>583</v>
      </c>
      <c r="B24" s="136"/>
      <c r="C24" s="83"/>
      <c r="D24" s="63">
        <f t="shared" si="1"/>
        <v>68</v>
      </c>
      <c r="E24" s="134"/>
      <c r="F24" s="134"/>
      <c r="G24" s="75">
        <v>59</v>
      </c>
      <c r="H24" s="134"/>
      <c r="I24" s="134"/>
      <c r="J24" s="63">
        <v>9</v>
      </c>
      <c r="K24" s="3"/>
      <c r="L24" s="62"/>
      <c r="M24" s="71"/>
      <c r="N24" s="71"/>
      <c r="O24" s="71"/>
      <c r="Q24" s="1"/>
    </row>
    <row r="25" spans="1:17" s="2" customFormat="1" ht="13" customHeight="1" x14ac:dyDescent="0.2">
      <c r="A25" s="130" t="s">
        <v>365</v>
      </c>
      <c r="B25" s="136"/>
      <c r="C25" s="83"/>
      <c r="D25" s="63">
        <f t="shared" si="1"/>
        <v>125</v>
      </c>
      <c r="E25" s="134"/>
      <c r="F25" s="134"/>
      <c r="G25" s="75">
        <v>101</v>
      </c>
      <c r="H25" s="134"/>
      <c r="I25" s="134"/>
      <c r="J25" s="63">
        <v>24</v>
      </c>
      <c r="K25" s="3"/>
      <c r="L25" s="62"/>
      <c r="M25" s="71"/>
      <c r="N25" s="71"/>
      <c r="O25" s="71"/>
      <c r="Q25" s="1"/>
    </row>
    <row r="26" spans="1:17" s="2" customFormat="1" ht="9" customHeight="1" x14ac:dyDescent="0.2">
      <c r="A26" s="130"/>
      <c r="B26" s="136"/>
      <c r="C26" s="83"/>
      <c r="D26" s="63"/>
      <c r="E26" s="134"/>
      <c r="F26" s="134"/>
      <c r="G26" s="75"/>
      <c r="H26" s="134"/>
      <c r="I26" s="134"/>
      <c r="J26" s="63"/>
      <c r="K26" s="3"/>
      <c r="L26" s="62"/>
      <c r="M26" s="71"/>
      <c r="N26" s="71"/>
      <c r="O26" s="71"/>
      <c r="Q26" s="1"/>
    </row>
    <row r="27" spans="1:17" s="5" customFormat="1" ht="15" customHeight="1" x14ac:dyDescent="0.2">
      <c r="A27" s="11" t="s">
        <v>366</v>
      </c>
      <c r="B27" s="7"/>
      <c r="C27" s="85"/>
      <c r="D27" s="63">
        <f>G27+J27</f>
        <v>24665</v>
      </c>
      <c r="E27" s="134"/>
      <c r="F27" s="134"/>
      <c r="G27" s="75">
        <f>G28+G42</f>
        <v>20171</v>
      </c>
      <c r="H27" s="134"/>
      <c r="I27" s="134"/>
      <c r="J27" s="63">
        <f>J28+J42</f>
        <v>4494</v>
      </c>
    </row>
    <row r="28" spans="1:17" s="2" customFormat="1" ht="13" customHeight="1" x14ac:dyDescent="0.2">
      <c r="A28" s="11" t="s">
        <v>367</v>
      </c>
      <c r="B28" s="7"/>
      <c r="C28" s="85"/>
      <c r="D28" s="63">
        <f>G28+J28</f>
        <v>22907</v>
      </c>
      <c r="E28" s="134"/>
      <c r="F28" s="134"/>
      <c r="G28" s="75">
        <f>SUM(G29:G40)</f>
        <v>19121</v>
      </c>
      <c r="H28" s="134"/>
      <c r="I28" s="134"/>
      <c r="J28" s="63">
        <f>SUM(J29:J40)</f>
        <v>3786</v>
      </c>
      <c r="K28" s="135"/>
      <c r="L28" s="104"/>
      <c r="M28" s="104"/>
      <c r="N28" s="104"/>
      <c r="O28" s="104"/>
      <c r="Q28" s="1"/>
    </row>
    <row r="29" spans="1:17" s="2" customFormat="1" ht="13" customHeight="1" x14ac:dyDescent="0.2">
      <c r="A29" s="130" t="s">
        <v>585</v>
      </c>
      <c r="B29" s="136"/>
      <c r="C29" s="83"/>
      <c r="D29" s="63">
        <f t="shared" ref="D29:D40" si="2">G29+J29</f>
        <v>4630</v>
      </c>
      <c r="E29" s="134"/>
      <c r="F29" s="134"/>
      <c r="G29" s="75">
        <v>3904</v>
      </c>
      <c r="H29" s="134"/>
      <c r="I29" s="134"/>
      <c r="J29" s="63">
        <v>726</v>
      </c>
      <c r="K29" s="135"/>
      <c r="L29" s="104"/>
      <c r="M29" s="104"/>
      <c r="N29" s="104"/>
      <c r="O29" s="104"/>
      <c r="Q29" s="1"/>
    </row>
    <row r="30" spans="1:17" s="2" customFormat="1" ht="13" customHeight="1" x14ac:dyDescent="0.2">
      <c r="A30" s="130" t="s">
        <v>586</v>
      </c>
      <c r="B30" s="136"/>
      <c r="C30" s="83"/>
      <c r="D30" s="63">
        <f t="shared" si="2"/>
        <v>3747</v>
      </c>
      <c r="E30" s="134"/>
      <c r="F30" s="134"/>
      <c r="G30" s="75">
        <v>3431</v>
      </c>
      <c r="H30" s="134"/>
      <c r="I30" s="134"/>
      <c r="J30" s="63">
        <v>316</v>
      </c>
      <c r="K30" s="135"/>
      <c r="L30" s="71"/>
      <c r="M30" s="71"/>
      <c r="N30" s="71"/>
      <c r="O30" s="71"/>
      <c r="Q30" s="1"/>
    </row>
    <row r="31" spans="1:17" s="2" customFormat="1" ht="13" customHeight="1" x14ac:dyDescent="0.2">
      <c r="A31" s="130" t="s">
        <v>587</v>
      </c>
      <c r="B31" s="136"/>
      <c r="C31" s="83"/>
      <c r="D31" s="63">
        <f t="shared" si="2"/>
        <v>2813</v>
      </c>
      <c r="E31" s="134"/>
      <c r="F31" s="134"/>
      <c r="G31" s="75">
        <v>2459</v>
      </c>
      <c r="H31" s="134"/>
      <c r="I31" s="134"/>
      <c r="J31" s="63">
        <v>354</v>
      </c>
      <c r="K31" s="3"/>
      <c r="L31" s="71"/>
      <c r="M31" s="71"/>
      <c r="N31" s="71"/>
      <c r="O31" s="71"/>
      <c r="Q31" s="1"/>
    </row>
    <row r="32" spans="1:17" s="2" customFormat="1" ht="13" customHeight="1" x14ac:dyDescent="0.2">
      <c r="A32" s="130" t="s">
        <v>588</v>
      </c>
      <c r="B32" s="136"/>
      <c r="C32" s="83"/>
      <c r="D32" s="63">
        <f t="shared" si="2"/>
        <v>2685</v>
      </c>
      <c r="E32" s="134"/>
      <c r="F32" s="134"/>
      <c r="G32" s="75">
        <v>2390</v>
      </c>
      <c r="H32" s="134"/>
      <c r="I32" s="134"/>
      <c r="J32" s="63">
        <v>295</v>
      </c>
      <c r="K32" s="135"/>
      <c r="L32" s="104"/>
      <c r="M32" s="104"/>
      <c r="N32" s="104"/>
      <c r="O32" s="104"/>
      <c r="Q32" s="1"/>
    </row>
    <row r="33" spans="1:17" s="2" customFormat="1" ht="13" customHeight="1" x14ac:dyDescent="0.2">
      <c r="A33" s="130" t="s">
        <v>589</v>
      </c>
      <c r="B33" s="136"/>
      <c r="C33" s="83"/>
      <c r="D33" s="63">
        <f t="shared" si="2"/>
        <v>2404</v>
      </c>
      <c r="E33" s="134"/>
      <c r="F33" s="134"/>
      <c r="G33" s="75">
        <v>2179</v>
      </c>
      <c r="H33" s="134"/>
      <c r="I33" s="134"/>
      <c r="J33" s="63">
        <v>225</v>
      </c>
      <c r="K33" s="135"/>
      <c r="L33" s="104"/>
      <c r="M33" s="104"/>
      <c r="N33" s="104"/>
      <c r="O33" s="104"/>
      <c r="Q33" s="1"/>
    </row>
    <row r="34" spans="1:17" s="2" customFormat="1" ht="13" customHeight="1" x14ac:dyDescent="0.2">
      <c r="A34" s="130" t="s">
        <v>590</v>
      </c>
      <c r="B34" s="136"/>
      <c r="C34" s="83"/>
      <c r="D34" s="63">
        <f t="shared" si="2"/>
        <v>1733</v>
      </c>
      <c r="E34" s="134"/>
      <c r="F34" s="134"/>
      <c r="G34" s="75">
        <v>1479</v>
      </c>
      <c r="H34" s="134"/>
      <c r="I34" s="134"/>
      <c r="J34" s="63">
        <v>254</v>
      </c>
      <c r="K34" s="135"/>
      <c r="L34" s="71"/>
      <c r="M34" s="71"/>
      <c r="N34" s="71"/>
      <c r="O34" s="71"/>
      <c r="Q34" s="1"/>
    </row>
    <row r="35" spans="1:17" s="2" customFormat="1" ht="13" customHeight="1" x14ac:dyDescent="0.2">
      <c r="A35" s="130" t="s">
        <v>591</v>
      </c>
      <c r="B35" s="136"/>
      <c r="C35" s="83"/>
      <c r="D35" s="63">
        <f t="shared" si="2"/>
        <v>1092</v>
      </c>
      <c r="E35" s="134"/>
      <c r="F35" s="134"/>
      <c r="G35" s="75">
        <v>753</v>
      </c>
      <c r="H35" s="134"/>
      <c r="I35" s="134"/>
      <c r="J35" s="63">
        <v>339</v>
      </c>
      <c r="K35" s="3"/>
      <c r="L35" s="71"/>
      <c r="M35" s="71"/>
      <c r="N35" s="71"/>
      <c r="O35" s="71"/>
      <c r="Q35" s="1"/>
    </row>
    <row r="36" spans="1:17" s="2" customFormat="1" ht="13" customHeight="1" x14ac:dyDescent="0.2">
      <c r="A36" s="130" t="s">
        <v>592</v>
      </c>
      <c r="B36" s="136"/>
      <c r="C36" s="83"/>
      <c r="D36" s="63">
        <f t="shared" si="2"/>
        <v>902</v>
      </c>
      <c r="E36" s="134"/>
      <c r="F36" s="134"/>
      <c r="G36" s="75">
        <v>758</v>
      </c>
      <c r="H36" s="134"/>
      <c r="I36" s="134"/>
      <c r="J36" s="63">
        <v>144</v>
      </c>
      <c r="K36" s="3"/>
      <c r="L36" s="71"/>
      <c r="M36" s="71"/>
      <c r="N36" s="71"/>
      <c r="O36" s="71"/>
      <c r="Q36" s="1"/>
    </row>
    <row r="37" spans="1:17" s="2" customFormat="1" ht="13" customHeight="1" x14ac:dyDescent="0.2">
      <c r="A37" s="130" t="s">
        <v>593</v>
      </c>
      <c r="B37" s="136"/>
      <c r="C37" s="83"/>
      <c r="D37" s="63">
        <f t="shared" si="2"/>
        <v>696</v>
      </c>
      <c r="E37" s="134"/>
      <c r="F37" s="134"/>
      <c r="G37" s="75">
        <v>482</v>
      </c>
      <c r="H37" s="134"/>
      <c r="I37" s="134"/>
      <c r="J37" s="63">
        <v>214</v>
      </c>
      <c r="K37" s="3"/>
      <c r="L37" s="71"/>
      <c r="M37" s="71"/>
      <c r="N37" s="71"/>
      <c r="O37" s="71"/>
      <c r="Q37" s="1"/>
    </row>
    <row r="38" spans="1:17" s="2" customFormat="1" ht="13" customHeight="1" x14ac:dyDescent="0.2">
      <c r="A38" s="130" t="s">
        <v>594</v>
      </c>
      <c r="B38" s="136"/>
      <c r="C38" s="83"/>
      <c r="D38" s="63">
        <f t="shared" si="2"/>
        <v>692</v>
      </c>
      <c r="E38" s="134"/>
      <c r="F38" s="134"/>
      <c r="G38" s="75">
        <v>405</v>
      </c>
      <c r="H38" s="134"/>
      <c r="I38" s="134"/>
      <c r="J38" s="63">
        <v>287</v>
      </c>
      <c r="K38" s="3"/>
      <c r="L38" s="71"/>
      <c r="M38" s="71"/>
      <c r="N38" s="71"/>
      <c r="O38" s="71"/>
      <c r="Q38" s="1"/>
    </row>
    <row r="39" spans="1:17" s="2" customFormat="1" ht="13" customHeight="1" x14ac:dyDescent="0.2">
      <c r="A39" s="130" t="s">
        <v>595</v>
      </c>
      <c r="B39" s="136"/>
      <c r="C39" s="83"/>
      <c r="D39" s="63">
        <f t="shared" si="2"/>
        <v>473</v>
      </c>
      <c r="E39" s="134"/>
      <c r="F39" s="134"/>
      <c r="G39" s="75">
        <v>233</v>
      </c>
      <c r="H39" s="134"/>
      <c r="I39" s="134"/>
      <c r="J39" s="63">
        <v>240</v>
      </c>
      <c r="K39" s="3"/>
      <c r="L39" s="71"/>
      <c r="M39" s="71"/>
      <c r="N39" s="71"/>
      <c r="O39" s="71"/>
      <c r="Q39" s="1"/>
    </row>
    <row r="40" spans="1:17" s="2" customFormat="1" ht="13" customHeight="1" x14ac:dyDescent="0.2">
      <c r="A40" s="130" t="s">
        <v>363</v>
      </c>
      <c r="B40" s="136"/>
      <c r="C40" s="83"/>
      <c r="D40" s="63">
        <f t="shared" si="2"/>
        <v>1040</v>
      </c>
      <c r="E40" s="134"/>
      <c r="F40" s="134"/>
      <c r="G40" s="75">
        <v>648</v>
      </c>
      <c r="H40" s="134"/>
      <c r="I40" s="134"/>
      <c r="J40" s="63">
        <v>392</v>
      </c>
      <c r="K40" s="3"/>
      <c r="L40" s="71"/>
      <c r="M40" s="71"/>
      <c r="N40" s="71"/>
      <c r="O40" s="71"/>
      <c r="Q40" s="1"/>
    </row>
    <row r="41" spans="1:17" s="2" customFormat="1" ht="4.5" customHeight="1" x14ac:dyDescent="0.2">
      <c r="A41" s="130"/>
      <c r="B41" s="136"/>
      <c r="C41" s="83"/>
      <c r="D41" s="63"/>
      <c r="E41" s="134"/>
      <c r="F41" s="134"/>
      <c r="G41" s="75"/>
      <c r="H41" s="134"/>
      <c r="I41" s="134"/>
      <c r="J41" s="63"/>
      <c r="K41" s="3"/>
      <c r="L41" s="71"/>
      <c r="M41" s="71"/>
      <c r="N41" s="71"/>
      <c r="O41" s="71"/>
      <c r="Q41" s="1"/>
    </row>
    <row r="42" spans="1:17" s="2" customFormat="1" ht="15" customHeight="1" x14ac:dyDescent="0.2">
      <c r="A42" s="11" t="s">
        <v>368</v>
      </c>
      <c r="B42" s="7"/>
      <c r="C42" s="85"/>
      <c r="D42" s="63">
        <f>G42+J42</f>
        <v>1758</v>
      </c>
      <c r="E42" s="134"/>
      <c r="F42" s="134"/>
      <c r="G42" s="75">
        <f>SUM(G43:G48)</f>
        <v>1050</v>
      </c>
      <c r="H42" s="134"/>
      <c r="I42" s="134"/>
      <c r="J42" s="63">
        <f>SUM(J43:J48)</f>
        <v>708</v>
      </c>
      <c r="K42" s="3"/>
      <c r="L42" s="71"/>
      <c r="M42" s="71"/>
      <c r="N42" s="71"/>
      <c r="O42" s="71"/>
      <c r="Q42" s="1"/>
    </row>
    <row r="43" spans="1:17" s="2" customFormat="1" ht="13" customHeight="1" x14ac:dyDescent="0.2">
      <c r="A43" s="130" t="s">
        <v>596</v>
      </c>
      <c r="B43" s="136"/>
      <c r="C43" s="83"/>
      <c r="D43" s="63">
        <f t="shared" ref="D43:D48" si="3">G43+J43</f>
        <v>52</v>
      </c>
      <c r="E43" s="134"/>
      <c r="F43" s="134"/>
      <c r="G43" s="75">
        <v>34</v>
      </c>
      <c r="H43" s="134"/>
      <c r="I43" s="134"/>
      <c r="J43" s="63">
        <v>18</v>
      </c>
      <c r="K43" s="3"/>
      <c r="L43" s="71"/>
      <c r="M43" s="71"/>
      <c r="N43" s="71"/>
      <c r="O43" s="71"/>
      <c r="Q43" s="1"/>
    </row>
    <row r="44" spans="1:17" s="2" customFormat="1" ht="13" customHeight="1" x14ac:dyDescent="0.2">
      <c r="A44" s="130" t="s">
        <v>597</v>
      </c>
      <c r="B44" s="136"/>
      <c r="C44" s="83"/>
      <c r="D44" s="63">
        <f t="shared" si="3"/>
        <v>64</v>
      </c>
      <c r="E44" s="134"/>
      <c r="F44" s="134"/>
      <c r="G44" s="75">
        <v>34</v>
      </c>
      <c r="H44" s="134"/>
      <c r="I44" s="134"/>
      <c r="J44" s="63">
        <v>30</v>
      </c>
      <c r="K44" s="3"/>
      <c r="L44" s="71"/>
      <c r="M44" s="71"/>
      <c r="N44" s="71"/>
      <c r="O44" s="71"/>
      <c r="Q44" s="1"/>
    </row>
    <row r="45" spans="1:17" s="2" customFormat="1" ht="13" customHeight="1" x14ac:dyDescent="0.2">
      <c r="A45" s="130" t="s">
        <v>598</v>
      </c>
      <c r="B45" s="136"/>
      <c r="C45" s="83"/>
      <c r="D45" s="63">
        <f t="shared" si="3"/>
        <v>228</v>
      </c>
      <c r="E45" s="134"/>
      <c r="F45" s="134"/>
      <c r="G45" s="75">
        <v>160</v>
      </c>
      <c r="H45" s="134"/>
      <c r="I45" s="134"/>
      <c r="J45" s="63">
        <v>68</v>
      </c>
      <c r="K45" s="3"/>
      <c r="L45" s="71"/>
      <c r="M45" s="71"/>
      <c r="N45" s="71"/>
      <c r="O45" s="71"/>
      <c r="Q45" s="1"/>
    </row>
    <row r="46" spans="1:17" s="2" customFormat="1" ht="13" customHeight="1" x14ac:dyDescent="0.2">
      <c r="A46" s="130" t="s">
        <v>599</v>
      </c>
      <c r="B46" s="136"/>
      <c r="C46" s="83"/>
      <c r="D46" s="63">
        <f t="shared" si="3"/>
        <v>1141</v>
      </c>
      <c r="E46" s="134"/>
      <c r="F46" s="134"/>
      <c r="G46" s="75">
        <v>678</v>
      </c>
      <c r="H46" s="134"/>
      <c r="I46" s="134"/>
      <c r="J46" s="63">
        <v>463</v>
      </c>
      <c r="K46" s="3"/>
      <c r="L46" s="71"/>
      <c r="M46" s="71"/>
      <c r="N46" s="71"/>
      <c r="O46" s="71"/>
      <c r="Q46" s="1"/>
    </row>
    <row r="47" spans="1:17" s="2" customFormat="1" ht="13" customHeight="1" x14ac:dyDescent="0.2">
      <c r="A47" s="130" t="s">
        <v>600</v>
      </c>
      <c r="B47" s="136"/>
      <c r="C47" s="83"/>
      <c r="D47" s="63">
        <f t="shared" si="3"/>
        <v>70</v>
      </c>
      <c r="E47" s="134"/>
      <c r="F47" s="134"/>
      <c r="G47" s="75">
        <v>58</v>
      </c>
      <c r="H47" s="134"/>
      <c r="I47" s="134"/>
      <c r="J47" s="63">
        <v>12</v>
      </c>
      <c r="K47" s="3"/>
      <c r="L47" s="71"/>
      <c r="M47" s="71"/>
      <c r="N47" s="71"/>
      <c r="O47" s="71"/>
      <c r="Q47" s="1"/>
    </row>
    <row r="48" spans="1:17" s="2" customFormat="1" ht="13" customHeight="1" x14ac:dyDescent="0.2">
      <c r="A48" s="136" t="s">
        <v>365</v>
      </c>
      <c r="B48" s="136"/>
      <c r="C48" s="83"/>
      <c r="D48" s="63">
        <f t="shared" si="3"/>
        <v>203</v>
      </c>
      <c r="E48" s="134"/>
      <c r="F48" s="134"/>
      <c r="G48" s="75">
        <v>86</v>
      </c>
      <c r="H48" s="134"/>
      <c r="I48" s="134"/>
      <c r="J48" s="63">
        <v>117</v>
      </c>
      <c r="K48" s="3"/>
      <c r="L48" s="71"/>
      <c r="M48" s="71"/>
      <c r="N48" s="71"/>
      <c r="O48" s="71"/>
      <c r="Q48" s="1"/>
    </row>
    <row r="49" spans="1:17" s="2" customFormat="1" ht="4.1500000000000004" customHeight="1" x14ac:dyDescent="0.2">
      <c r="A49" s="19"/>
      <c r="B49" s="132"/>
      <c r="C49" s="119"/>
      <c r="D49" s="119"/>
      <c r="E49" s="119"/>
      <c r="F49" s="119"/>
      <c r="G49" s="119"/>
      <c r="H49" s="119"/>
      <c r="I49" s="119"/>
      <c r="J49" s="19"/>
      <c r="K49" s="19"/>
      <c r="L49" s="71"/>
      <c r="M49" s="71"/>
      <c r="N49" s="71"/>
      <c r="O49" s="71"/>
      <c r="Q49" s="1"/>
    </row>
    <row r="50" spans="1:17" s="2" customFormat="1" ht="15" customHeight="1" x14ac:dyDescent="0.2">
      <c r="A50" s="91" t="s">
        <v>369</v>
      </c>
      <c r="B50" s="71"/>
      <c r="C50" s="62"/>
      <c r="D50" s="62"/>
      <c r="E50" s="62"/>
      <c r="F50" s="62"/>
      <c r="G50" s="62"/>
      <c r="H50" s="62"/>
      <c r="I50" s="62"/>
      <c r="J50" s="3"/>
      <c r="K50" s="3"/>
      <c r="L50" s="71"/>
      <c r="M50" s="71"/>
      <c r="N50" s="71"/>
      <c r="O50" s="71"/>
      <c r="Q50" s="1"/>
    </row>
    <row r="51" spans="1:17" s="2" customFormat="1" ht="15" customHeight="1" x14ac:dyDescent="0.2">
      <c r="A51" s="3"/>
      <c r="B51" s="71"/>
      <c r="C51" s="62"/>
      <c r="D51" s="62"/>
      <c r="E51" s="62"/>
      <c r="F51" s="62"/>
      <c r="G51" s="62"/>
      <c r="H51" s="62"/>
      <c r="I51" s="62"/>
      <c r="J51" s="3"/>
      <c r="K51" s="3"/>
      <c r="L51" s="71"/>
      <c r="M51" s="71"/>
      <c r="N51" s="71"/>
      <c r="O51" s="71"/>
      <c r="Q51" s="1"/>
    </row>
    <row r="52" spans="1:17" s="2" customFormat="1" ht="15" customHeight="1" x14ac:dyDescent="0.2">
      <c r="A52" s="120"/>
      <c r="B52" s="91"/>
      <c r="C52" s="9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Q52" s="1"/>
    </row>
    <row r="53" spans="1:17" s="2" customFormat="1" ht="20.149999999999999" customHeight="1" x14ac:dyDescent="0.2">
      <c r="A53" s="117" t="s">
        <v>370</v>
      </c>
      <c r="B53" s="118"/>
      <c r="C53" s="71"/>
      <c r="D53" s="71"/>
      <c r="E53" s="71"/>
      <c r="F53" s="71"/>
      <c r="G53" s="71"/>
      <c r="H53" s="71"/>
      <c r="I53" s="71"/>
      <c r="J53" s="71"/>
    </row>
    <row r="54" spans="1:17" s="2" customFormat="1" ht="13" customHeight="1" x14ac:dyDescent="0.2">
      <c r="A54" s="91"/>
      <c r="B54" s="91"/>
      <c r="C54" s="71"/>
      <c r="D54" s="71"/>
      <c r="E54" s="71"/>
      <c r="F54" s="19"/>
      <c r="G54" s="3"/>
      <c r="H54" s="71"/>
      <c r="I54" s="437" t="s">
        <v>293</v>
      </c>
      <c r="J54" s="437"/>
      <c r="K54" s="437"/>
      <c r="L54" s="437"/>
      <c r="M54" s="3"/>
    </row>
    <row r="55" spans="1:17" s="5" customFormat="1" ht="13" customHeight="1" x14ac:dyDescent="0.2">
      <c r="A55" s="422" t="s">
        <v>0</v>
      </c>
      <c r="B55" s="456" t="s">
        <v>371</v>
      </c>
      <c r="C55" s="457" t="s">
        <v>372</v>
      </c>
      <c r="D55" s="413"/>
      <c r="E55" s="457" t="s">
        <v>373</v>
      </c>
      <c r="F55" s="413"/>
      <c r="G55" s="420" t="s">
        <v>343</v>
      </c>
      <c r="H55" s="420"/>
      <c r="I55" s="420" t="s">
        <v>374</v>
      </c>
      <c r="J55" s="420"/>
      <c r="K55" s="420" t="s">
        <v>375</v>
      </c>
      <c r="L55" s="415"/>
    </row>
    <row r="56" spans="1:17" s="5" customFormat="1" ht="13" customHeight="1" x14ac:dyDescent="0.2">
      <c r="A56" s="422"/>
      <c r="B56" s="420"/>
      <c r="C56" s="458"/>
      <c r="D56" s="459"/>
      <c r="E56" s="458"/>
      <c r="F56" s="459"/>
      <c r="G56" s="420"/>
      <c r="H56" s="420"/>
      <c r="I56" s="420"/>
      <c r="J56" s="420"/>
      <c r="K56" s="420"/>
      <c r="L56" s="415"/>
    </row>
    <row r="57" spans="1:17" s="5" customFormat="1" ht="12" customHeight="1" x14ac:dyDescent="0.2">
      <c r="A57" s="8"/>
      <c r="B57" s="5" t="s">
        <v>376</v>
      </c>
      <c r="C57" s="418"/>
      <c r="D57" s="418"/>
      <c r="E57" s="418"/>
      <c r="F57" s="418"/>
      <c r="G57" s="424"/>
      <c r="H57" s="424"/>
      <c r="I57" s="424" t="s">
        <v>377</v>
      </c>
      <c r="J57" s="424"/>
      <c r="K57" s="424" t="s">
        <v>378</v>
      </c>
      <c r="L57" s="424"/>
    </row>
    <row r="58" spans="1:17" s="2" customFormat="1" ht="13" customHeight="1" x14ac:dyDescent="0.2">
      <c r="A58" s="61" t="s">
        <v>601</v>
      </c>
      <c r="B58" s="297">
        <v>110516</v>
      </c>
      <c r="C58" s="460">
        <v>28719</v>
      </c>
      <c r="D58" s="460"/>
      <c r="E58" s="425">
        <v>26642</v>
      </c>
      <c r="F58" s="425"/>
      <c r="G58" s="425"/>
      <c r="H58" s="425"/>
      <c r="I58" s="460">
        <v>108439</v>
      </c>
      <c r="J58" s="460"/>
      <c r="K58" s="461">
        <f>I58/B58</f>
        <v>0.98099999999999998</v>
      </c>
      <c r="L58" s="461"/>
    </row>
    <row r="59" spans="1:17" s="2" customFormat="1" ht="13" customHeight="1" x14ac:dyDescent="0.2">
      <c r="A59" s="61" t="s">
        <v>315</v>
      </c>
      <c r="B59" s="297">
        <v>112173</v>
      </c>
      <c r="C59" s="460">
        <v>30053</v>
      </c>
      <c r="D59" s="460"/>
      <c r="E59" s="425">
        <v>25928</v>
      </c>
      <c r="F59" s="425"/>
      <c r="G59" s="425"/>
      <c r="H59" s="425"/>
      <c r="I59" s="460">
        <v>108048</v>
      </c>
      <c r="J59" s="460"/>
      <c r="K59" s="461">
        <f>I59/B59</f>
        <v>0.96299999999999997</v>
      </c>
      <c r="L59" s="461"/>
    </row>
    <row r="60" spans="1:17" s="31" customFormat="1" ht="13" customHeight="1" x14ac:dyDescent="0.2">
      <c r="A60" s="295" t="s">
        <v>316</v>
      </c>
      <c r="B60" s="296">
        <v>111838</v>
      </c>
      <c r="C60" s="407">
        <v>29699</v>
      </c>
      <c r="D60" s="407"/>
      <c r="E60" s="408">
        <v>26156</v>
      </c>
      <c r="F60" s="408"/>
      <c r="G60" s="408">
        <v>2130</v>
      </c>
      <c r="H60" s="408"/>
      <c r="I60" s="407">
        <v>108295</v>
      </c>
      <c r="J60" s="407"/>
      <c r="K60" s="461">
        <f>I60/B60</f>
        <v>0.96799999999999997</v>
      </c>
      <c r="L60" s="461"/>
    </row>
    <row r="61" spans="1:17" s="31" customFormat="1" ht="13" customHeight="1" x14ac:dyDescent="0.2">
      <c r="A61" s="295" t="s">
        <v>317</v>
      </c>
      <c r="B61" s="296">
        <v>110046</v>
      </c>
      <c r="C61" s="407">
        <v>29401</v>
      </c>
      <c r="D61" s="407"/>
      <c r="E61" s="408">
        <v>26030</v>
      </c>
      <c r="F61" s="408"/>
      <c r="G61" s="408">
        <v>1657</v>
      </c>
      <c r="H61" s="408"/>
      <c r="I61" s="407">
        <f>B61-C61+E61-G61</f>
        <v>105018</v>
      </c>
      <c r="J61" s="407"/>
      <c r="K61" s="461">
        <f>I61/B61</f>
        <v>0.95399999999999996</v>
      </c>
      <c r="L61" s="461"/>
    </row>
    <row r="62" spans="1:17" s="31" customFormat="1" ht="13" customHeight="1" x14ac:dyDescent="0.2">
      <c r="A62" s="13" t="s">
        <v>547</v>
      </c>
      <c r="B62" s="134">
        <v>107783</v>
      </c>
      <c r="C62" s="407">
        <v>29100</v>
      </c>
      <c r="D62" s="407"/>
      <c r="E62" s="408">
        <v>24665</v>
      </c>
      <c r="F62" s="408"/>
      <c r="G62" s="408"/>
      <c r="H62" s="408"/>
      <c r="I62" s="407">
        <f>B62-C62+E62</f>
        <v>103348</v>
      </c>
      <c r="J62" s="407"/>
      <c r="K62" s="461">
        <f>I62/B62</f>
        <v>0.95899999999999996</v>
      </c>
      <c r="L62" s="461"/>
    </row>
    <row r="63" spans="1:17" s="2" customFormat="1" ht="4.5" customHeight="1" x14ac:dyDescent="0.2">
      <c r="A63" s="23"/>
      <c r="B63" s="119"/>
      <c r="C63" s="438"/>
      <c r="D63" s="438"/>
      <c r="E63" s="438"/>
      <c r="F63" s="438"/>
      <c r="G63" s="438"/>
      <c r="H63" s="438"/>
      <c r="I63" s="434"/>
      <c r="J63" s="434"/>
      <c r="K63" s="434"/>
      <c r="L63" s="434"/>
    </row>
    <row r="64" spans="1:17" s="2" customFormat="1" ht="13" customHeight="1" x14ac:dyDescent="0.2">
      <c r="A64" s="138" t="s">
        <v>379</v>
      </c>
      <c r="C64" s="139"/>
      <c r="D64" s="140"/>
      <c r="E64" s="140"/>
      <c r="F64" s="140"/>
      <c r="G64" s="3"/>
      <c r="H64" s="71"/>
      <c r="I64" s="71"/>
      <c r="J64" s="71"/>
      <c r="L64" s="1"/>
    </row>
    <row r="65" spans="1:12" s="2" customFormat="1" ht="13" customHeight="1" x14ac:dyDescent="0.2">
      <c r="A65" s="462" t="s">
        <v>380</v>
      </c>
      <c r="B65" s="462"/>
      <c r="C65" s="462"/>
      <c r="D65" s="462"/>
      <c r="E65" s="462"/>
      <c r="F65" s="462"/>
      <c r="G65" s="3"/>
      <c r="H65" s="71"/>
      <c r="I65" s="71"/>
      <c r="J65" s="71"/>
      <c r="L65" s="1"/>
    </row>
    <row r="66" spans="1:12" s="2" customFormat="1" ht="13" customHeight="1" x14ac:dyDescent="0.2">
      <c r="A66" s="462" t="s">
        <v>602</v>
      </c>
      <c r="B66" s="462"/>
      <c r="C66" s="462"/>
      <c r="D66" s="462"/>
      <c r="E66" s="462"/>
      <c r="F66" s="462"/>
      <c r="G66" s="71"/>
      <c r="H66" s="71"/>
      <c r="I66" s="71"/>
      <c r="J66" s="71"/>
      <c r="L66" s="1"/>
    </row>
    <row r="67" spans="1:12" s="2" customFormat="1" ht="13" customHeight="1" x14ac:dyDescent="0.2">
      <c r="A67" s="139" t="s">
        <v>603</v>
      </c>
      <c r="B67" s="139"/>
      <c r="C67" s="139"/>
      <c r="D67" s="139"/>
      <c r="E67" s="139"/>
      <c r="F67" s="139"/>
      <c r="G67" s="139"/>
      <c r="H67" s="313"/>
      <c r="I67" s="313"/>
      <c r="J67" s="313"/>
    </row>
    <row r="68" spans="1:12" s="2" customFormat="1" x14ac:dyDescent="0.2">
      <c r="A68" s="99"/>
      <c r="B68" s="99"/>
      <c r="C68" s="99"/>
    </row>
    <row r="69" spans="1:12" s="2" customFormat="1" x14ac:dyDescent="0.2">
      <c r="A69" s="99"/>
      <c r="B69" s="99"/>
      <c r="C69" s="99"/>
    </row>
    <row r="70" spans="1:12" s="2" customFormat="1" x14ac:dyDescent="0.2">
      <c r="A70" s="99"/>
      <c r="B70" s="99"/>
      <c r="C70" s="99"/>
    </row>
    <row r="71" spans="1:12" s="2" customFormat="1" x14ac:dyDescent="0.2">
      <c r="A71" s="99"/>
      <c r="B71" s="99"/>
      <c r="C71" s="99"/>
    </row>
    <row r="72" spans="1:12" s="2" customFormat="1" x14ac:dyDescent="0.2">
      <c r="A72" s="99"/>
      <c r="B72" s="99"/>
      <c r="C72" s="99"/>
    </row>
    <row r="73" spans="1:12" s="2" customFormat="1" x14ac:dyDescent="0.2">
      <c r="A73" s="99"/>
      <c r="B73" s="99"/>
      <c r="C73" s="99"/>
    </row>
    <row r="74" spans="1:12" s="2" customFormat="1" x14ac:dyDescent="0.2">
      <c r="A74" s="99"/>
      <c r="B74" s="99"/>
      <c r="C74" s="99"/>
    </row>
    <row r="75" spans="1:12" s="2" customFormat="1" x14ac:dyDescent="0.2">
      <c r="A75" s="99"/>
      <c r="B75" s="99"/>
      <c r="C75" s="99"/>
    </row>
    <row r="76" spans="1:12" s="2" customFormat="1" x14ac:dyDescent="0.2">
      <c r="A76" s="99"/>
      <c r="B76" s="99"/>
      <c r="C76" s="99"/>
    </row>
    <row r="77" spans="1:12" s="2" customFormat="1" x14ac:dyDescent="0.2">
      <c r="A77" s="99"/>
      <c r="B77" s="99"/>
      <c r="C77" s="99"/>
    </row>
    <row r="78" spans="1:12" s="2" customFormat="1" x14ac:dyDescent="0.2">
      <c r="A78" s="99"/>
      <c r="B78" s="99"/>
      <c r="C78" s="99"/>
    </row>
    <row r="79" spans="1:12" s="2" customFormat="1" x14ac:dyDescent="0.2">
      <c r="A79" s="99"/>
      <c r="B79" s="99"/>
      <c r="C79" s="99"/>
    </row>
    <row r="80" spans="1:12" s="2" customFormat="1" x14ac:dyDescent="0.2">
      <c r="A80" s="99"/>
      <c r="B80" s="99"/>
      <c r="C80" s="99"/>
    </row>
    <row r="81" spans="1:3" s="2" customFormat="1" x14ac:dyDescent="0.2">
      <c r="A81" s="99"/>
      <c r="B81" s="99"/>
      <c r="C81" s="99"/>
    </row>
    <row r="82" spans="1:3" s="2" customFormat="1" x14ac:dyDescent="0.2">
      <c r="A82" s="99"/>
      <c r="B82" s="99"/>
      <c r="C82" s="99"/>
    </row>
    <row r="83" spans="1:3" s="2" customFormat="1" x14ac:dyDescent="0.2">
      <c r="A83" s="99"/>
      <c r="B83" s="99"/>
      <c r="C83" s="99"/>
    </row>
  </sheetData>
  <mergeCells count="51">
    <mergeCell ref="A66:F66"/>
    <mergeCell ref="C63:D63"/>
    <mergeCell ref="E63:F63"/>
    <mergeCell ref="G63:H63"/>
    <mergeCell ref="I63:J63"/>
    <mergeCell ref="K63:L63"/>
    <mergeCell ref="A65:F65"/>
    <mergeCell ref="C61:D61"/>
    <mergeCell ref="E61:F61"/>
    <mergeCell ref="G61:H61"/>
    <mergeCell ref="I61:J61"/>
    <mergeCell ref="K61:L61"/>
    <mergeCell ref="C62:D62"/>
    <mergeCell ref="E62:F62"/>
    <mergeCell ref="G62:H62"/>
    <mergeCell ref="I62:J62"/>
    <mergeCell ref="K62:L62"/>
    <mergeCell ref="C59:D59"/>
    <mergeCell ref="E59:F59"/>
    <mergeCell ref="G59:H59"/>
    <mergeCell ref="I59:J59"/>
    <mergeCell ref="K59:L59"/>
    <mergeCell ref="C60:D60"/>
    <mergeCell ref="E60:F60"/>
    <mergeCell ref="G60:H60"/>
    <mergeCell ref="I60:J60"/>
    <mergeCell ref="K60:L60"/>
    <mergeCell ref="C57:D57"/>
    <mergeCell ref="E57:F57"/>
    <mergeCell ref="G57:H57"/>
    <mergeCell ref="I57:J57"/>
    <mergeCell ref="K57:L57"/>
    <mergeCell ref="C58:D58"/>
    <mergeCell ref="E58:F58"/>
    <mergeCell ref="G58:H58"/>
    <mergeCell ref="I58:J58"/>
    <mergeCell ref="K58:L58"/>
    <mergeCell ref="I54:L54"/>
    <mergeCell ref="A55:A56"/>
    <mergeCell ref="B55:B56"/>
    <mergeCell ref="C55:D56"/>
    <mergeCell ref="E55:F56"/>
    <mergeCell ref="G55:H56"/>
    <mergeCell ref="I55:J56"/>
    <mergeCell ref="K55:L56"/>
    <mergeCell ref="A4:B4"/>
    <mergeCell ref="G2:K2"/>
    <mergeCell ref="A3:B3"/>
    <mergeCell ref="C3:E3"/>
    <mergeCell ref="F3:H3"/>
    <mergeCell ref="I3:K3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3" firstPageNumber="28" orientation="portrait" useFirstPageNumber="1" horizontalDpi="400" verticalDpi="400" r:id="rId1"/>
  <headerFooter scaleWithDoc="0" alignWithMargins="0">
    <oddHeader>&amp;C&amp;12Ｂ　世帯・人口</oddHeader>
    <oddFooter>&amp;C&amp;12&amp;P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7"/>
  <sheetViews>
    <sheetView zoomScaleNormal="100" workbookViewId="0"/>
  </sheetViews>
  <sheetFormatPr defaultColWidth="9.09765625" defaultRowHeight="12" x14ac:dyDescent="0.2"/>
  <cols>
    <col min="1" max="1" width="4.59765625" style="2" customWidth="1"/>
    <col min="2" max="2" width="15.69921875" style="2" customWidth="1"/>
    <col min="3" max="5" width="7.69921875" style="2" customWidth="1"/>
    <col min="6" max="6" width="6.69921875" style="2" customWidth="1"/>
    <col min="7" max="7" width="2.69921875" style="4" customWidth="1"/>
    <col min="8" max="8" width="4.69921875" style="2" customWidth="1"/>
    <col min="9" max="9" width="15.69921875" style="2" customWidth="1"/>
    <col min="10" max="12" width="7.69921875" style="2" customWidth="1"/>
    <col min="13" max="13" width="6.69921875" style="2" customWidth="1"/>
    <col min="14" max="16384" width="9.09765625" style="2"/>
  </cols>
  <sheetData>
    <row r="1" spans="1:13" s="71" customFormat="1" ht="19.899999999999999" customHeight="1" x14ac:dyDescent="0.2">
      <c r="A1" s="18" t="s">
        <v>381</v>
      </c>
      <c r="B1" s="143"/>
      <c r="G1" s="3"/>
    </row>
    <row r="2" spans="1:13" s="71" customFormat="1" ht="15" customHeight="1" x14ac:dyDescent="0.2">
      <c r="C2" s="19"/>
      <c r="D2" s="19"/>
      <c r="E2" s="19"/>
      <c r="F2" s="19"/>
      <c r="G2" s="12"/>
      <c r="H2" s="19"/>
      <c r="I2" s="19"/>
      <c r="J2" s="19"/>
      <c r="K2" s="19"/>
      <c r="L2" s="19"/>
      <c r="M2" s="20" t="s">
        <v>311</v>
      </c>
    </row>
    <row r="3" spans="1:13" s="71" customFormat="1" ht="20.149999999999999" customHeight="1" x14ac:dyDescent="0.2">
      <c r="A3" s="418" t="s">
        <v>382</v>
      </c>
      <c r="B3" s="455"/>
      <c r="C3" s="415" t="s">
        <v>383</v>
      </c>
      <c r="D3" s="416"/>
      <c r="E3" s="416"/>
      <c r="F3" s="416"/>
      <c r="G3" s="5"/>
      <c r="H3" s="418" t="s">
        <v>382</v>
      </c>
      <c r="I3" s="455"/>
      <c r="J3" s="415" t="s">
        <v>566</v>
      </c>
      <c r="K3" s="416"/>
      <c r="L3" s="416"/>
      <c r="M3" s="416"/>
    </row>
    <row r="4" spans="1:13" s="5" customFormat="1" ht="20.149999999999999" customHeight="1" x14ac:dyDescent="0.2">
      <c r="A4" s="435"/>
      <c r="B4" s="463"/>
      <c r="C4" s="288" t="s">
        <v>319</v>
      </c>
      <c r="D4" s="288" t="s">
        <v>384</v>
      </c>
      <c r="E4" s="288" t="s">
        <v>385</v>
      </c>
      <c r="F4" s="287" t="s">
        <v>386</v>
      </c>
      <c r="H4" s="435"/>
      <c r="I4" s="463"/>
      <c r="J4" s="101" t="s">
        <v>319</v>
      </c>
      <c r="K4" s="101" t="s">
        <v>384</v>
      </c>
      <c r="L4" s="101" t="s">
        <v>385</v>
      </c>
      <c r="M4" s="93" t="s">
        <v>386</v>
      </c>
    </row>
    <row r="5" spans="1:13" s="71" customFormat="1" ht="25" customHeight="1" x14ac:dyDescent="0.2">
      <c r="A5" s="464" t="s">
        <v>387</v>
      </c>
      <c r="B5" s="145" t="s">
        <v>388</v>
      </c>
      <c r="C5" s="146">
        <f>SUM(D5:E5)</f>
        <v>1225</v>
      </c>
      <c r="D5" s="146">
        <v>680</v>
      </c>
      <c r="E5" s="146">
        <v>545</v>
      </c>
      <c r="F5" s="290"/>
      <c r="G5" s="144"/>
      <c r="H5" s="464" t="s">
        <v>387</v>
      </c>
      <c r="I5" s="145" t="s">
        <v>388</v>
      </c>
      <c r="J5" s="146">
        <f>SUM(K5:L5)</f>
        <v>1199</v>
      </c>
      <c r="K5" s="146">
        <v>668</v>
      </c>
      <c r="L5" s="146">
        <v>531</v>
      </c>
    </row>
    <row r="6" spans="1:13" s="3" customFormat="1" ht="25" customHeight="1" x14ac:dyDescent="0.2">
      <c r="A6" s="464"/>
      <c r="B6" s="145" t="s">
        <v>389</v>
      </c>
      <c r="C6" s="146">
        <f t="shared" ref="C6:C7" si="0">SUM(D6:E6)</f>
        <v>10</v>
      </c>
      <c r="D6" s="147">
        <v>9</v>
      </c>
      <c r="E6" s="148">
        <v>1</v>
      </c>
      <c r="F6" s="289"/>
      <c r="G6" s="144"/>
      <c r="H6" s="464"/>
      <c r="I6" s="145" t="s">
        <v>389</v>
      </c>
      <c r="J6" s="146">
        <f t="shared" ref="J6:J7" si="1">SUM(K6:L6)</f>
        <v>19</v>
      </c>
      <c r="K6" s="147">
        <v>16</v>
      </c>
      <c r="L6" s="148">
        <v>3</v>
      </c>
    </row>
    <row r="7" spans="1:13" s="3" customFormat="1" ht="25" customHeight="1" x14ac:dyDescent="0.2">
      <c r="A7" s="464"/>
      <c r="B7" s="145" t="s">
        <v>390</v>
      </c>
      <c r="C7" s="146">
        <f t="shared" si="0"/>
        <v>5</v>
      </c>
      <c r="D7" s="146">
        <v>4</v>
      </c>
      <c r="E7" s="146">
        <v>1</v>
      </c>
      <c r="F7" s="149">
        <f>SUM(C5:C7)/C26</f>
        <v>2.3E-2</v>
      </c>
      <c r="G7" s="144"/>
      <c r="H7" s="464"/>
      <c r="I7" s="145" t="s">
        <v>390</v>
      </c>
      <c r="J7" s="146">
        <f t="shared" si="1"/>
        <v>13</v>
      </c>
      <c r="K7" s="146">
        <v>10</v>
      </c>
      <c r="L7" s="146">
        <v>3</v>
      </c>
      <c r="M7" s="149">
        <f>SUM(J5:J7)/J26</f>
        <v>2.4E-2</v>
      </c>
    </row>
    <row r="8" spans="1:13" s="3" customFormat="1" ht="25" customHeight="1" x14ac:dyDescent="0.2">
      <c r="A8" s="465" t="s">
        <v>391</v>
      </c>
      <c r="B8" s="151" t="s">
        <v>392</v>
      </c>
      <c r="C8" s="150">
        <f>SUM(D8:E8)</f>
        <v>1</v>
      </c>
      <c r="D8" s="152">
        <v>0</v>
      </c>
      <c r="E8" s="152">
        <v>1</v>
      </c>
      <c r="F8" s="144"/>
      <c r="G8" s="144"/>
      <c r="H8" s="465" t="s">
        <v>391</v>
      </c>
      <c r="I8" s="151" t="s">
        <v>392</v>
      </c>
      <c r="J8" s="150">
        <f>SUM(K8:L8)</f>
        <v>1</v>
      </c>
      <c r="K8" s="152">
        <v>1</v>
      </c>
      <c r="L8" s="152">
        <v>0</v>
      </c>
      <c r="M8" s="144"/>
    </row>
    <row r="9" spans="1:13" s="3" customFormat="1" ht="25" customHeight="1" x14ac:dyDescent="0.2">
      <c r="A9" s="464"/>
      <c r="B9" s="145" t="s">
        <v>393</v>
      </c>
      <c r="C9" s="153">
        <f t="shared" ref="C9:C10" si="2">SUM(D9:E9)</f>
        <v>3888</v>
      </c>
      <c r="D9" s="147">
        <v>3200</v>
      </c>
      <c r="E9" s="147">
        <v>688</v>
      </c>
      <c r="F9" s="144"/>
      <c r="G9" s="144"/>
      <c r="H9" s="464"/>
      <c r="I9" s="145" t="s">
        <v>393</v>
      </c>
      <c r="J9" s="153">
        <f t="shared" ref="J9:J10" si="3">SUM(K9:L9)</f>
        <v>3794</v>
      </c>
      <c r="K9" s="147">
        <v>3082</v>
      </c>
      <c r="L9" s="147">
        <v>712</v>
      </c>
      <c r="M9" s="144"/>
    </row>
    <row r="10" spans="1:13" s="3" customFormat="1" ht="25" customHeight="1" x14ac:dyDescent="0.2">
      <c r="A10" s="466"/>
      <c r="B10" s="154" t="s">
        <v>394</v>
      </c>
      <c r="C10" s="155">
        <f t="shared" si="2"/>
        <v>10643</v>
      </c>
      <c r="D10" s="156">
        <v>7809</v>
      </c>
      <c r="E10" s="156">
        <v>2834</v>
      </c>
      <c r="F10" s="149">
        <f>SUM(C8:C10)/C26</f>
        <v>0.26800000000000002</v>
      </c>
      <c r="G10" s="144"/>
      <c r="H10" s="466"/>
      <c r="I10" s="154" t="s">
        <v>394</v>
      </c>
      <c r="J10" s="155">
        <f t="shared" si="3"/>
        <v>9832</v>
      </c>
      <c r="K10" s="156">
        <v>7244</v>
      </c>
      <c r="L10" s="156">
        <v>2588</v>
      </c>
      <c r="M10" s="149">
        <f>SUM(J8:J10)/J26</f>
        <v>0.26100000000000001</v>
      </c>
    </row>
    <row r="11" spans="1:13" s="3" customFormat="1" ht="25" customHeight="1" x14ac:dyDescent="0.2">
      <c r="A11" s="464" t="s">
        <v>395</v>
      </c>
      <c r="B11" s="157" t="s">
        <v>396</v>
      </c>
      <c r="C11" s="146">
        <f>SUM(D11:E11)</f>
        <v>274</v>
      </c>
      <c r="D11" s="146">
        <v>223</v>
      </c>
      <c r="E11" s="146">
        <v>51</v>
      </c>
      <c r="F11" s="158"/>
      <c r="G11" s="144"/>
      <c r="H11" s="464" t="s">
        <v>395</v>
      </c>
      <c r="I11" s="157" t="s">
        <v>396</v>
      </c>
      <c r="J11" s="146">
        <f>SUM(K11:L11)</f>
        <v>241</v>
      </c>
      <c r="K11" s="146">
        <v>194</v>
      </c>
      <c r="L11" s="146">
        <v>47</v>
      </c>
      <c r="M11" s="158"/>
    </row>
    <row r="12" spans="1:13" s="3" customFormat="1" ht="25" customHeight="1" x14ac:dyDescent="0.2">
      <c r="A12" s="464"/>
      <c r="B12" s="160" t="s">
        <v>397</v>
      </c>
      <c r="C12" s="146">
        <f>SUM(D12:E12)</f>
        <v>1207</v>
      </c>
      <c r="D12" s="146">
        <v>962</v>
      </c>
      <c r="E12" s="146">
        <v>245</v>
      </c>
      <c r="F12" s="158"/>
      <c r="G12" s="144"/>
      <c r="H12" s="464"/>
      <c r="I12" s="160" t="s">
        <v>397</v>
      </c>
      <c r="J12" s="146">
        <f>SUM(K12:L12)</f>
        <v>1241</v>
      </c>
      <c r="K12" s="146">
        <v>950</v>
      </c>
      <c r="L12" s="146">
        <v>291</v>
      </c>
      <c r="M12" s="158"/>
    </row>
    <row r="13" spans="1:13" s="3" customFormat="1" ht="25" customHeight="1" x14ac:dyDescent="0.2">
      <c r="A13" s="464"/>
      <c r="B13" s="160" t="s">
        <v>398</v>
      </c>
      <c r="C13" s="146">
        <f t="shared" ref="C13:C23" si="4">SUM(D13:E13)</f>
        <v>2623</v>
      </c>
      <c r="D13" s="146">
        <v>2165</v>
      </c>
      <c r="E13" s="146">
        <v>458</v>
      </c>
      <c r="F13" s="158"/>
      <c r="G13" s="144"/>
      <c r="H13" s="464"/>
      <c r="I13" s="160" t="s">
        <v>398</v>
      </c>
      <c r="J13" s="146">
        <f t="shared" ref="J13:J23" si="5">SUM(K13:L13)</f>
        <v>2441</v>
      </c>
      <c r="K13" s="146">
        <v>1989</v>
      </c>
      <c r="L13" s="146">
        <v>452</v>
      </c>
      <c r="M13" s="158"/>
    </row>
    <row r="14" spans="1:13" s="3" customFormat="1" ht="25" customHeight="1" x14ac:dyDescent="0.2">
      <c r="A14" s="464"/>
      <c r="B14" s="160" t="s">
        <v>399</v>
      </c>
      <c r="C14" s="146">
        <f t="shared" si="4"/>
        <v>8125</v>
      </c>
      <c r="D14" s="146">
        <v>3800</v>
      </c>
      <c r="E14" s="146">
        <v>4325</v>
      </c>
      <c r="F14" s="158"/>
      <c r="G14" s="144"/>
      <c r="H14" s="464"/>
      <c r="I14" s="160" t="s">
        <v>399</v>
      </c>
      <c r="J14" s="146">
        <f t="shared" si="5"/>
        <v>8271</v>
      </c>
      <c r="K14" s="146">
        <v>3813</v>
      </c>
      <c r="L14" s="146">
        <v>4458</v>
      </c>
      <c r="M14" s="158"/>
    </row>
    <row r="15" spans="1:13" s="3" customFormat="1" ht="25" customHeight="1" x14ac:dyDescent="0.2">
      <c r="A15" s="464"/>
      <c r="B15" s="160" t="s">
        <v>400</v>
      </c>
      <c r="C15" s="146">
        <f t="shared" si="4"/>
        <v>1305</v>
      </c>
      <c r="D15" s="146">
        <v>555</v>
      </c>
      <c r="E15" s="146">
        <v>750</v>
      </c>
      <c r="F15" s="158"/>
      <c r="G15" s="144"/>
      <c r="H15" s="464"/>
      <c r="I15" s="160" t="s">
        <v>400</v>
      </c>
      <c r="J15" s="146">
        <f t="shared" si="5"/>
        <v>1312</v>
      </c>
      <c r="K15" s="146">
        <v>528</v>
      </c>
      <c r="L15" s="146">
        <v>784</v>
      </c>
      <c r="M15" s="158"/>
    </row>
    <row r="16" spans="1:13" s="3" customFormat="1" ht="25" customHeight="1" x14ac:dyDescent="0.2">
      <c r="A16" s="464"/>
      <c r="B16" s="157" t="s">
        <v>401</v>
      </c>
      <c r="C16" s="146">
        <f t="shared" si="4"/>
        <v>926</v>
      </c>
      <c r="D16" s="146">
        <v>555</v>
      </c>
      <c r="E16" s="146">
        <v>371</v>
      </c>
      <c r="F16" s="158"/>
      <c r="G16" s="144"/>
      <c r="H16" s="464"/>
      <c r="I16" s="157" t="s">
        <v>401</v>
      </c>
      <c r="J16" s="146">
        <f t="shared" si="5"/>
        <v>1018</v>
      </c>
      <c r="K16" s="146">
        <v>609</v>
      </c>
      <c r="L16" s="146">
        <v>409</v>
      </c>
      <c r="M16" s="158"/>
    </row>
    <row r="17" spans="1:13" s="3" customFormat="1" ht="25" customHeight="1" x14ac:dyDescent="0.2">
      <c r="A17" s="464"/>
      <c r="B17" s="157" t="s">
        <v>402</v>
      </c>
      <c r="C17" s="146">
        <f t="shared" si="4"/>
        <v>2481</v>
      </c>
      <c r="D17" s="146">
        <v>1654</v>
      </c>
      <c r="E17" s="146">
        <v>827</v>
      </c>
      <c r="F17" s="158"/>
      <c r="G17" s="144"/>
      <c r="H17" s="464"/>
      <c r="I17" s="157" t="s">
        <v>402</v>
      </c>
      <c r="J17" s="146">
        <f t="shared" si="5"/>
        <v>2477</v>
      </c>
      <c r="K17" s="146">
        <v>1567</v>
      </c>
      <c r="L17" s="146">
        <v>910</v>
      </c>
      <c r="M17" s="158"/>
    </row>
    <row r="18" spans="1:13" s="3" customFormat="1" ht="25" customHeight="1" x14ac:dyDescent="0.2">
      <c r="A18" s="464"/>
      <c r="B18" s="157" t="s">
        <v>403</v>
      </c>
      <c r="C18" s="146">
        <f t="shared" si="4"/>
        <v>3482</v>
      </c>
      <c r="D18" s="146">
        <v>1295</v>
      </c>
      <c r="E18" s="146">
        <v>2187</v>
      </c>
      <c r="F18" s="158"/>
      <c r="G18" s="144"/>
      <c r="H18" s="464"/>
      <c r="I18" s="157" t="s">
        <v>403</v>
      </c>
      <c r="J18" s="146">
        <f t="shared" si="5"/>
        <v>3399</v>
      </c>
      <c r="K18" s="146">
        <v>1236</v>
      </c>
      <c r="L18" s="146">
        <v>2163</v>
      </c>
      <c r="M18" s="158"/>
    </row>
    <row r="19" spans="1:13" s="3" customFormat="1" ht="25" customHeight="1" x14ac:dyDescent="0.2">
      <c r="A19" s="464"/>
      <c r="B19" s="157" t="s">
        <v>404</v>
      </c>
      <c r="C19" s="146">
        <f t="shared" si="4"/>
        <v>2084</v>
      </c>
      <c r="D19" s="146">
        <v>806</v>
      </c>
      <c r="E19" s="146">
        <v>1278</v>
      </c>
      <c r="F19" s="158"/>
      <c r="G19" s="144"/>
      <c r="H19" s="464"/>
      <c r="I19" s="157" t="s">
        <v>404</v>
      </c>
      <c r="J19" s="146">
        <f t="shared" si="5"/>
        <v>2013</v>
      </c>
      <c r="K19" s="146">
        <v>802</v>
      </c>
      <c r="L19" s="146">
        <v>1211</v>
      </c>
      <c r="M19" s="158"/>
    </row>
    <row r="20" spans="1:13" s="3" customFormat="1" ht="25" customHeight="1" x14ac:dyDescent="0.2">
      <c r="A20" s="464"/>
      <c r="B20" s="159" t="s">
        <v>405</v>
      </c>
      <c r="C20" s="146">
        <f t="shared" si="4"/>
        <v>3033</v>
      </c>
      <c r="D20" s="146">
        <v>1178</v>
      </c>
      <c r="E20" s="146">
        <v>1855</v>
      </c>
      <c r="F20" s="158"/>
      <c r="G20" s="144"/>
      <c r="H20" s="464"/>
      <c r="I20" s="159" t="s">
        <v>405</v>
      </c>
      <c r="J20" s="146">
        <f t="shared" si="5"/>
        <v>3195</v>
      </c>
      <c r="K20" s="146">
        <v>1191</v>
      </c>
      <c r="L20" s="146">
        <v>2004</v>
      </c>
      <c r="M20" s="158"/>
    </row>
    <row r="21" spans="1:13" s="3" customFormat="1" ht="25" customHeight="1" x14ac:dyDescent="0.2">
      <c r="A21" s="464"/>
      <c r="B21" s="160" t="s">
        <v>406</v>
      </c>
      <c r="C21" s="146">
        <f t="shared" si="4"/>
        <v>5988</v>
      </c>
      <c r="D21" s="146">
        <v>1557</v>
      </c>
      <c r="E21" s="146">
        <v>4431</v>
      </c>
      <c r="F21" s="158"/>
      <c r="G21" s="144"/>
      <c r="H21" s="464"/>
      <c r="I21" s="160" t="s">
        <v>406</v>
      </c>
      <c r="J21" s="146">
        <f t="shared" si="5"/>
        <v>6514</v>
      </c>
      <c r="K21" s="146">
        <v>1643</v>
      </c>
      <c r="L21" s="146">
        <v>4871</v>
      </c>
      <c r="M21" s="158"/>
    </row>
    <row r="22" spans="1:13" s="3" customFormat="1" ht="25" customHeight="1" x14ac:dyDescent="0.2">
      <c r="A22" s="464"/>
      <c r="B22" s="160" t="s">
        <v>407</v>
      </c>
      <c r="C22" s="146">
        <f t="shared" si="4"/>
        <v>376</v>
      </c>
      <c r="D22" s="146">
        <v>232</v>
      </c>
      <c r="E22" s="146">
        <v>144</v>
      </c>
      <c r="F22" s="158"/>
      <c r="G22" s="144"/>
      <c r="H22" s="464"/>
      <c r="I22" s="160" t="s">
        <v>407</v>
      </c>
      <c r="J22" s="146">
        <f t="shared" si="5"/>
        <v>380</v>
      </c>
      <c r="K22" s="146">
        <v>219</v>
      </c>
      <c r="L22" s="146">
        <v>161</v>
      </c>
      <c r="M22" s="158"/>
    </row>
    <row r="23" spans="1:13" s="3" customFormat="1" ht="25" customHeight="1" x14ac:dyDescent="0.2">
      <c r="A23" s="464"/>
      <c r="B23" s="157" t="s">
        <v>408</v>
      </c>
      <c r="C23" s="146">
        <f t="shared" si="4"/>
        <v>3057</v>
      </c>
      <c r="D23" s="146">
        <v>1900</v>
      </c>
      <c r="E23" s="146">
        <v>1157</v>
      </c>
      <c r="F23" s="158"/>
      <c r="G23" s="144"/>
      <c r="H23" s="464"/>
      <c r="I23" s="157" t="s">
        <v>408</v>
      </c>
      <c r="J23" s="146">
        <f t="shared" si="5"/>
        <v>2897</v>
      </c>
      <c r="K23" s="146">
        <v>1869</v>
      </c>
      <c r="L23" s="146">
        <v>1028</v>
      </c>
      <c r="M23" s="158"/>
    </row>
    <row r="24" spans="1:13" s="3" customFormat="1" ht="25" customHeight="1" x14ac:dyDescent="0.2">
      <c r="A24" s="464"/>
      <c r="B24" s="157" t="s">
        <v>409</v>
      </c>
      <c r="C24" s="146">
        <f>SUM(D24:E24)</f>
        <v>1765</v>
      </c>
      <c r="D24" s="146">
        <v>1238</v>
      </c>
      <c r="E24" s="146">
        <v>527</v>
      </c>
      <c r="F24" s="144">
        <f>SUM(C11:C24)/C26</f>
        <v>0.67600000000000005</v>
      </c>
      <c r="G24" s="144"/>
      <c r="H24" s="464"/>
      <c r="I24" s="157" t="s">
        <v>409</v>
      </c>
      <c r="J24" s="146">
        <f>SUM(K24:L24)</f>
        <v>1780</v>
      </c>
      <c r="K24" s="146">
        <v>1217</v>
      </c>
      <c r="L24" s="146">
        <v>563</v>
      </c>
      <c r="M24" s="144">
        <f>SUM(J11:J24)/J26</f>
        <v>0.71199999999999997</v>
      </c>
    </row>
    <row r="25" spans="1:13" ht="25" customHeight="1" x14ac:dyDescent="0.2">
      <c r="A25" s="416" t="s">
        <v>410</v>
      </c>
      <c r="B25" s="422"/>
      <c r="C25" s="162">
        <f>SUM(D25:E25)</f>
        <v>1792</v>
      </c>
      <c r="D25" s="162">
        <v>1119</v>
      </c>
      <c r="E25" s="162">
        <v>673</v>
      </c>
      <c r="F25" s="161">
        <f>C25/C26</f>
        <v>3.3000000000000002E-2</v>
      </c>
      <c r="H25" s="416" t="s">
        <v>410</v>
      </c>
      <c r="I25" s="422"/>
      <c r="J25" s="162">
        <f>SUM(K25:L25)</f>
        <v>150</v>
      </c>
      <c r="K25" s="162">
        <v>88</v>
      </c>
      <c r="L25" s="162">
        <v>62</v>
      </c>
      <c r="M25" s="161">
        <f>J25/J26</f>
        <v>3.0000000000000001E-3</v>
      </c>
    </row>
    <row r="26" spans="1:13" ht="25" customHeight="1" x14ac:dyDescent="0.2">
      <c r="A26" s="416" t="s">
        <v>308</v>
      </c>
      <c r="B26" s="422"/>
      <c r="C26" s="163">
        <f>SUM(C5:C25)</f>
        <v>54290</v>
      </c>
      <c r="D26" s="163">
        <f>SUM(D5:D25)</f>
        <v>30941</v>
      </c>
      <c r="E26" s="163">
        <f>SUM(E5:E25)</f>
        <v>23349</v>
      </c>
      <c r="F26" s="149">
        <v>1</v>
      </c>
      <c r="H26" s="416" t="s">
        <v>308</v>
      </c>
      <c r="I26" s="422"/>
      <c r="J26" s="163">
        <f>SUM(J5:J25)</f>
        <v>52187</v>
      </c>
      <c r="K26" s="163">
        <f>SUM(K5:K25)</f>
        <v>28936</v>
      </c>
      <c r="L26" s="163">
        <f>SUM(L5:L25)</f>
        <v>23251</v>
      </c>
      <c r="M26" s="149">
        <v>1</v>
      </c>
    </row>
    <row r="27" spans="1:13" x14ac:dyDescent="0.2">
      <c r="K27" s="164"/>
      <c r="L27" s="164"/>
    </row>
  </sheetData>
  <mergeCells count="14">
    <mergeCell ref="A26:B26"/>
    <mergeCell ref="H26:I26"/>
    <mergeCell ref="A8:A10"/>
    <mergeCell ref="H8:H10"/>
    <mergeCell ref="A11:A24"/>
    <mergeCell ref="H11:H24"/>
    <mergeCell ref="A25:B25"/>
    <mergeCell ref="H25:I25"/>
    <mergeCell ref="A3:B4"/>
    <mergeCell ref="C3:F3"/>
    <mergeCell ref="H3:I4"/>
    <mergeCell ref="J3:M3"/>
    <mergeCell ref="A5:A7"/>
    <mergeCell ref="H5:H7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7" firstPageNumber="29" orientation="portrait" useFirstPageNumber="1" horizontalDpi="400" verticalDpi="400" r:id="rId1"/>
  <headerFooter scaleWithDoc="0" alignWithMargins="0">
    <oddHeader>&amp;C&amp;12Ｂ　世帯・人口</oddHeader>
    <oddFooter>&amp;C&amp;12&amp;P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3"/>
  <sheetViews>
    <sheetView zoomScaleNormal="100" zoomScaleSheetLayoutView="100" workbookViewId="0"/>
  </sheetViews>
  <sheetFormatPr defaultColWidth="9.09765625" defaultRowHeight="14" x14ac:dyDescent="0.2"/>
  <cols>
    <col min="1" max="1" width="19" style="184" customWidth="1"/>
    <col min="2" max="7" width="9.8984375" style="185" customWidth="1"/>
    <col min="8" max="8" width="9.8984375" style="186" customWidth="1"/>
    <col min="9" max="16384" width="9.09765625" style="167"/>
  </cols>
  <sheetData>
    <row r="1" spans="1:8" ht="20.149999999999999" customHeight="1" x14ac:dyDescent="0.2">
      <c r="A1" s="165" t="s">
        <v>411</v>
      </c>
      <c r="B1" s="166"/>
      <c r="C1" s="166"/>
      <c r="D1" s="166"/>
      <c r="E1" s="166"/>
      <c r="F1" s="166"/>
      <c r="G1" s="166"/>
      <c r="H1" s="166"/>
    </row>
    <row r="2" spans="1:8" s="170" customFormat="1" ht="14.15" customHeight="1" x14ac:dyDescent="0.2">
      <c r="A2" s="168" t="s">
        <v>412</v>
      </c>
      <c r="B2" s="315" t="s">
        <v>514</v>
      </c>
      <c r="C2" s="315" t="s">
        <v>515</v>
      </c>
      <c r="D2" s="315" t="s">
        <v>516</v>
      </c>
      <c r="E2" s="315" t="s">
        <v>517</v>
      </c>
      <c r="F2" s="314" t="s">
        <v>518</v>
      </c>
      <c r="G2" s="314" t="s">
        <v>519</v>
      </c>
      <c r="H2" s="169" t="s">
        <v>604</v>
      </c>
    </row>
    <row r="3" spans="1:8" s="170" customFormat="1" ht="14.15" customHeight="1" x14ac:dyDescent="0.2">
      <c r="A3" s="171" t="s">
        <v>413</v>
      </c>
      <c r="B3" s="172">
        <v>107783</v>
      </c>
      <c r="C3" s="173">
        <v>103034</v>
      </c>
      <c r="D3" s="173">
        <v>99085</v>
      </c>
      <c r="E3" s="173">
        <v>95017</v>
      </c>
      <c r="F3" s="173">
        <v>90903</v>
      </c>
      <c r="G3" s="173">
        <v>86876</v>
      </c>
      <c r="H3" s="173">
        <v>82914</v>
      </c>
    </row>
    <row r="4" spans="1:8" s="170" customFormat="1" ht="14.15" customHeight="1" x14ac:dyDescent="0.2">
      <c r="A4" s="174" t="s">
        <v>414</v>
      </c>
      <c r="B4" s="175">
        <v>3669</v>
      </c>
      <c r="C4" s="176">
        <v>3035</v>
      </c>
      <c r="D4" s="176">
        <v>2991</v>
      </c>
      <c r="E4" s="176">
        <v>2962</v>
      </c>
      <c r="F4" s="176">
        <v>2798</v>
      </c>
      <c r="G4" s="176">
        <v>2683</v>
      </c>
      <c r="H4" s="176">
        <v>2467</v>
      </c>
    </row>
    <row r="5" spans="1:8" s="170" customFormat="1" ht="14.15" customHeight="1" x14ac:dyDescent="0.2">
      <c r="A5" s="174" t="s">
        <v>415</v>
      </c>
      <c r="B5" s="175">
        <v>4502</v>
      </c>
      <c r="C5" s="176">
        <v>3687</v>
      </c>
      <c r="D5" s="176">
        <v>3138</v>
      </c>
      <c r="E5" s="176">
        <v>3105</v>
      </c>
      <c r="F5" s="176">
        <v>3084</v>
      </c>
      <c r="G5" s="176">
        <v>2919</v>
      </c>
      <c r="H5" s="176">
        <v>2804</v>
      </c>
    </row>
    <row r="6" spans="1:8" s="170" customFormat="1" ht="14.15" customHeight="1" x14ac:dyDescent="0.2">
      <c r="A6" s="174" t="s">
        <v>416</v>
      </c>
      <c r="B6" s="175">
        <v>4903</v>
      </c>
      <c r="C6" s="176">
        <v>4498</v>
      </c>
      <c r="D6" s="176">
        <v>3731</v>
      </c>
      <c r="E6" s="176">
        <v>3181</v>
      </c>
      <c r="F6" s="176">
        <v>3151</v>
      </c>
      <c r="G6" s="176">
        <v>3133</v>
      </c>
      <c r="H6" s="176">
        <v>2967</v>
      </c>
    </row>
    <row r="7" spans="1:8" s="170" customFormat="1" ht="14.15" customHeight="1" x14ac:dyDescent="0.2">
      <c r="A7" s="174" t="s">
        <v>417</v>
      </c>
      <c r="B7" s="175">
        <v>5108</v>
      </c>
      <c r="C7" s="176">
        <v>4811</v>
      </c>
      <c r="D7" s="176">
        <v>4419</v>
      </c>
      <c r="E7" s="176">
        <v>3667</v>
      </c>
      <c r="F7" s="176">
        <v>3131</v>
      </c>
      <c r="G7" s="176">
        <v>3101</v>
      </c>
      <c r="H7" s="176">
        <v>3083</v>
      </c>
    </row>
    <row r="8" spans="1:8" s="170" customFormat="1" ht="14.15" customHeight="1" x14ac:dyDescent="0.2">
      <c r="A8" s="174" t="s">
        <v>418</v>
      </c>
      <c r="B8" s="175">
        <v>4655</v>
      </c>
      <c r="C8" s="176">
        <v>4418</v>
      </c>
      <c r="D8" s="176">
        <v>4530</v>
      </c>
      <c r="E8" s="176">
        <v>4186</v>
      </c>
      <c r="F8" s="176">
        <v>3490</v>
      </c>
      <c r="G8" s="176">
        <v>2987</v>
      </c>
      <c r="H8" s="176">
        <v>2958</v>
      </c>
    </row>
    <row r="9" spans="1:8" s="170" customFormat="1" ht="14.15" customHeight="1" x14ac:dyDescent="0.2">
      <c r="A9" s="174" t="s">
        <v>419</v>
      </c>
      <c r="B9" s="175">
        <v>4534</v>
      </c>
      <c r="C9" s="176">
        <v>4072</v>
      </c>
      <c r="D9" s="176">
        <v>4370</v>
      </c>
      <c r="E9" s="176">
        <v>4491</v>
      </c>
      <c r="F9" s="176">
        <v>4167</v>
      </c>
      <c r="G9" s="176">
        <v>3488</v>
      </c>
      <c r="H9" s="176">
        <v>3003</v>
      </c>
    </row>
    <row r="10" spans="1:8" s="170" customFormat="1" ht="14.15" customHeight="1" x14ac:dyDescent="0.2">
      <c r="A10" s="174" t="s">
        <v>420</v>
      </c>
      <c r="B10" s="175">
        <v>5179</v>
      </c>
      <c r="C10" s="176">
        <v>4479</v>
      </c>
      <c r="D10" s="176">
        <v>4219</v>
      </c>
      <c r="E10" s="176">
        <v>4526</v>
      </c>
      <c r="F10" s="176">
        <v>4659</v>
      </c>
      <c r="G10" s="176">
        <v>4334</v>
      </c>
      <c r="H10" s="176">
        <v>3634</v>
      </c>
    </row>
    <row r="11" spans="1:8" s="170" customFormat="1" ht="14.15" customHeight="1" x14ac:dyDescent="0.2">
      <c r="A11" s="174" t="s">
        <v>421</v>
      </c>
      <c r="B11" s="175">
        <v>5789</v>
      </c>
      <c r="C11" s="176">
        <v>5096</v>
      </c>
      <c r="D11" s="176">
        <v>4720</v>
      </c>
      <c r="E11" s="176">
        <v>4464</v>
      </c>
      <c r="F11" s="176">
        <v>4789</v>
      </c>
      <c r="G11" s="176">
        <v>4930</v>
      </c>
      <c r="H11" s="176">
        <v>4598</v>
      </c>
    </row>
    <row r="12" spans="1:8" s="170" customFormat="1" ht="14.15" customHeight="1" x14ac:dyDescent="0.2">
      <c r="A12" s="174" t="s">
        <v>422</v>
      </c>
      <c r="B12" s="175">
        <v>7184</v>
      </c>
      <c r="C12" s="176">
        <v>5937</v>
      </c>
      <c r="D12" s="176">
        <v>5223</v>
      </c>
      <c r="E12" s="176">
        <v>4861</v>
      </c>
      <c r="F12" s="176">
        <v>4607</v>
      </c>
      <c r="G12" s="176">
        <v>4942</v>
      </c>
      <c r="H12" s="176">
        <v>5091</v>
      </c>
    </row>
    <row r="13" spans="1:8" s="170" customFormat="1" ht="14.15" customHeight="1" x14ac:dyDescent="0.2">
      <c r="A13" s="174" t="s">
        <v>423</v>
      </c>
      <c r="B13" s="175">
        <v>8765</v>
      </c>
      <c r="C13" s="176">
        <v>7135</v>
      </c>
      <c r="D13" s="176">
        <v>5909</v>
      </c>
      <c r="E13" s="176">
        <v>5208</v>
      </c>
      <c r="F13" s="176">
        <v>4858</v>
      </c>
      <c r="G13" s="176">
        <v>4612</v>
      </c>
      <c r="H13" s="176">
        <v>4948</v>
      </c>
    </row>
    <row r="14" spans="1:8" s="170" customFormat="1" ht="14.15" customHeight="1" x14ac:dyDescent="0.2">
      <c r="A14" s="174" t="s">
        <v>424</v>
      </c>
      <c r="B14" s="175">
        <v>7883</v>
      </c>
      <c r="C14" s="176">
        <v>8596</v>
      </c>
      <c r="D14" s="176">
        <v>7032</v>
      </c>
      <c r="E14" s="176">
        <v>5832</v>
      </c>
      <c r="F14" s="176">
        <v>5148</v>
      </c>
      <c r="G14" s="176">
        <v>4813</v>
      </c>
      <c r="H14" s="176">
        <v>4576</v>
      </c>
    </row>
    <row r="15" spans="1:8" s="170" customFormat="1" ht="14.15" customHeight="1" x14ac:dyDescent="0.2">
      <c r="A15" s="174" t="s">
        <v>425</v>
      </c>
      <c r="B15" s="175">
        <v>7053</v>
      </c>
      <c r="C15" s="176">
        <v>7669</v>
      </c>
      <c r="D15" s="176">
        <v>8413</v>
      </c>
      <c r="E15" s="176">
        <v>6886</v>
      </c>
      <c r="F15" s="176">
        <v>5718</v>
      </c>
      <c r="G15" s="176">
        <v>5058</v>
      </c>
      <c r="H15" s="176">
        <v>4742</v>
      </c>
    </row>
    <row r="16" spans="1:8" s="170" customFormat="1" ht="14.15" customHeight="1" x14ac:dyDescent="0.2">
      <c r="A16" s="174" t="s">
        <v>426</v>
      </c>
      <c r="B16" s="175">
        <v>6452</v>
      </c>
      <c r="C16" s="176">
        <v>6876</v>
      </c>
      <c r="D16" s="176">
        <v>7501</v>
      </c>
      <c r="E16" s="176">
        <v>8234</v>
      </c>
      <c r="F16" s="176">
        <v>6740</v>
      </c>
      <c r="G16" s="176">
        <v>5606</v>
      </c>
      <c r="H16" s="176">
        <v>4970</v>
      </c>
    </row>
    <row r="17" spans="1:8" s="170" customFormat="1" ht="14.15" customHeight="1" x14ac:dyDescent="0.2">
      <c r="A17" s="174" t="s">
        <v>427</v>
      </c>
      <c r="B17" s="175">
        <v>7325</v>
      </c>
      <c r="C17" s="176">
        <v>6222</v>
      </c>
      <c r="D17" s="176">
        <v>6644</v>
      </c>
      <c r="E17" s="176">
        <v>7273</v>
      </c>
      <c r="F17" s="176">
        <v>7989</v>
      </c>
      <c r="G17" s="176">
        <v>6543</v>
      </c>
      <c r="H17" s="176">
        <v>5452</v>
      </c>
    </row>
    <row r="18" spans="1:8" s="170" customFormat="1" ht="14.15" customHeight="1" x14ac:dyDescent="0.2">
      <c r="A18" s="174" t="s">
        <v>428</v>
      </c>
      <c r="B18" s="175">
        <v>8176</v>
      </c>
      <c r="C18" s="176">
        <v>6947</v>
      </c>
      <c r="D18" s="176">
        <v>5910</v>
      </c>
      <c r="E18" s="176">
        <v>6331</v>
      </c>
      <c r="F18" s="176">
        <v>6960</v>
      </c>
      <c r="G18" s="176">
        <v>7659</v>
      </c>
      <c r="H18" s="176">
        <v>6278</v>
      </c>
    </row>
    <row r="19" spans="1:8" s="170" customFormat="1" ht="14.15" customHeight="1" x14ac:dyDescent="0.2">
      <c r="A19" s="174" t="s">
        <v>429</v>
      </c>
      <c r="B19" s="175">
        <v>6652</v>
      </c>
      <c r="C19" s="176">
        <v>7496</v>
      </c>
      <c r="D19" s="176">
        <v>6382</v>
      </c>
      <c r="E19" s="176">
        <v>5458</v>
      </c>
      <c r="F19" s="176">
        <v>5872</v>
      </c>
      <c r="G19" s="176">
        <v>6485</v>
      </c>
      <c r="H19" s="176">
        <v>7153</v>
      </c>
    </row>
    <row r="20" spans="1:8" s="170" customFormat="1" ht="14.15" customHeight="1" x14ac:dyDescent="0.2">
      <c r="A20" s="174" t="s">
        <v>430</v>
      </c>
      <c r="B20" s="175">
        <v>4945</v>
      </c>
      <c r="C20" s="176">
        <v>5683</v>
      </c>
      <c r="D20" s="176">
        <v>6480</v>
      </c>
      <c r="E20" s="176">
        <v>5541</v>
      </c>
      <c r="F20" s="176">
        <v>4783</v>
      </c>
      <c r="G20" s="176">
        <v>5183</v>
      </c>
      <c r="H20" s="176">
        <v>5765</v>
      </c>
    </row>
    <row r="21" spans="1:8" s="170" customFormat="1" ht="14.15" customHeight="1" x14ac:dyDescent="0.2">
      <c r="A21" s="174" t="s">
        <v>431</v>
      </c>
      <c r="B21" s="175">
        <v>3121</v>
      </c>
      <c r="C21" s="176">
        <v>3711</v>
      </c>
      <c r="D21" s="176">
        <v>4305</v>
      </c>
      <c r="E21" s="176">
        <v>5026</v>
      </c>
      <c r="F21" s="176">
        <v>4329</v>
      </c>
      <c r="G21" s="176">
        <v>3798</v>
      </c>
      <c r="H21" s="176">
        <v>4165</v>
      </c>
    </row>
    <row r="22" spans="1:8" s="170" customFormat="1" ht="14.15" customHeight="1" x14ac:dyDescent="0.2">
      <c r="A22" s="174" t="s">
        <v>432</v>
      </c>
      <c r="B22" s="175">
        <v>1888</v>
      </c>
      <c r="C22" s="176">
        <v>2666</v>
      </c>
      <c r="D22" s="176">
        <v>3168</v>
      </c>
      <c r="E22" s="176">
        <v>3785</v>
      </c>
      <c r="F22" s="176">
        <v>4630</v>
      </c>
      <c r="G22" s="176">
        <v>4602</v>
      </c>
      <c r="H22" s="176">
        <v>4260</v>
      </c>
    </row>
    <row r="23" spans="1:8" s="170" customFormat="1" ht="14.15" customHeight="1" x14ac:dyDescent="0.2">
      <c r="A23" s="174" t="s">
        <v>433</v>
      </c>
      <c r="B23" s="175">
        <v>13074</v>
      </c>
      <c r="C23" s="176">
        <v>11220</v>
      </c>
      <c r="D23" s="176">
        <v>9860</v>
      </c>
      <c r="E23" s="176">
        <v>9248</v>
      </c>
      <c r="F23" s="176">
        <v>9033</v>
      </c>
      <c r="G23" s="176">
        <v>8735</v>
      </c>
      <c r="H23" s="176">
        <v>8238</v>
      </c>
    </row>
    <row r="24" spans="1:8" s="170" customFormat="1" ht="14.15" customHeight="1" x14ac:dyDescent="0.2">
      <c r="A24" s="174" t="s">
        <v>434</v>
      </c>
      <c r="B24" s="175">
        <v>62602</v>
      </c>
      <c r="C24" s="176">
        <v>59089</v>
      </c>
      <c r="D24" s="176">
        <v>56336</v>
      </c>
      <c r="E24" s="176">
        <v>52355</v>
      </c>
      <c r="F24" s="176">
        <v>47307</v>
      </c>
      <c r="G24" s="176">
        <v>43871</v>
      </c>
      <c r="H24" s="176">
        <v>41603</v>
      </c>
    </row>
    <row r="25" spans="1:8" s="170" customFormat="1" ht="14.15" customHeight="1" x14ac:dyDescent="0.2">
      <c r="A25" s="174" t="s">
        <v>435</v>
      </c>
      <c r="B25" s="175">
        <v>32107</v>
      </c>
      <c r="C25" s="176">
        <v>32725</v>
      </c>
      <c r="D25" s="176">
        <v>32889</v>
      </c>
      <c r="E25" s="176">
        <v>33414</v>
      </c>
      <c r="F25" s="176">
        <v>34563</v>
      </c>
      <c r="G25" s="176">
        <v>34270</v>
      </c>
      <c r="H25" s="176">
        <v>33073</v>
      </c>
    </row>
    <row r="26" spans="1:8" s="170" customFormat="1" ht="13.5" customHeight="1" x14ac:dyDescent="0.2">
      <c r="A26" s="177" t="s">
        <v>436</v>
      </c>
      <c r="B26" s="178">
        <v>16606</v>
      </c>
      <c r="C26" s="179">
        <v>19556</v>
      </c>
      <c r="D26" s="179">
        <v>20335</v>
      </c>
      <c r="E26" s="179">
        <v>19810</v>
      </c>
      <c r="F26" s="179">
        <v>19614</v>
      </c>
      <c r="G26" s="179">
        <v>20068</v>
      </c>
      <c r="H26" s="179">
        <v>21343</v>
      </c>
    </row>
    <row r="27" spans="1:8" s="170" customFormat="1" ht="14.15" customHeight="1" x14ac:dyDescent="0.2">
      <c r="A27" s="180"/>
      <c r="B27" s="181"/>
      <c r="C27" s="181"/>
      <c r="D27" s="181"/>
      <c r="E27" s="181"/>
      <c r="F27" s="181"/>
      <c r="G27" s="181"/>
      <c r="H27" s="176"/>
    </row>
    <row r="28" spans="1:8" s="170" customFormat="1" ht="14.15" customHeight="1" x14ac:dyDescent="0.2">
      <c r="A28" s="168" t="s">
        <v>437</v>
      </c>
      <c r="B28" s="315" t="s">
        <v>514</v>
      </c>
      <c r="C28" s="315" t="s">
        <v>515</v>
      </c>
      <c r="D28" s="315" t="s">
        <v>516</v>
      </c>
      <c r="E28" s="315" t="s">
        <v>517</v>
      </c>
      <c r="F28" s="314" t="s">
        <v>518</v>
      </c>
      <c r="G28" s="314" t="s">
        <v>519</v>
      </c>
      <c r="H28" s="314" t="s">
        <v>604</v>
      </c>
    </row>
    <row r="29" spans="1:8" s="170" customFormat="1" ht="14.15" customHeight="1" x14ac:dyDescent="0.2">
      <c r="A29" s="171" t="s">
        <v>413</v>
      </c>
      <c r="B29" s="173">
        <v>52421</v>
      </c>
      <c r="C29" s="173">
        <v>49884</v>
      </c>
      <c r="D29" s="173">
        <v>47873</v>
      </c>
      <c r="E29" s="173">
        <v>45846</v>
      </c>
      <c r="F29" s="173">
        <v>43880</v>
      </c>
      <c r="G29" s="173">
        <v>41989</v>
      </c>
      <c r="H29" s="173">
        <v>40147</v>
      </c>
    </row>
    <row r="30" spans="1:8" s="170" customFormat="1" ht="14.15" customHeight="1" x14ac:dyDescent="0.2">
      <c r="A30" s="174" t="s">
        <v>414</v>
      </c>
      <c r="B30" s="176">
        <v>1855</v>
      </c>
      <c r="C30" s="176">
        <v>1555</v>
      </c>
      <c r="D30" s="176">
        <v>1533</v>
      </c>
      <c r="E30" s="176">
        <v>1518</v>
      </c>
      <c r="F30" s="176">
        <v>1434</v>
      </c>
      <c r="G30" s="176">
        <v>1375</v>
      </c>
      <c r="H30" s="176">
        <v>1264</v>
      </c>
    </row>
    <row r="31" spans="1:8" s="170" customFormat="1" ht="14.15" customHeight="1" x14ac:dyDescent="0.2">
      <c r="A31" s="174" t="s">
        <v>415</v>
      </c>
      <c r="B31" s="176">
        <v>2328</v>
      </c>
      <c r="C31" s="176">
        <v>1911</v>
      </c>
      <c r="D31" s="176">
        <v>1606</v>
      </c>
      <c r="E31" s="176">
        <v>1589</v>
      </c>
      <c r="F31" s="176">
        <v>1578</v>
      </c>
      <c r="G31" s="176">
        <v>1494</v>
      </c>
      <c r="H31" s="176">
        <v>1435</v>
      </c>
    </row>
    <row r="32" spans="1:8" s="170" customFormat="1" ht="14.15" customHeight="1" x14ac:dyDescent="0.2">
      <c r="A32" s="174" t="s">
        <v>416</v>
      </c>
      <c r="B32" s="176">
        <v>2491</v>
      </c>
      <c r="C32" s="176">
        <v>2334</v>
      </c>
      <c r="D32" s="176">
        <v>1925</v>
      </c>
      <c r="E32" s="176">
        <v>1620</v>
      </c>
      <c r="F32" s="176">
        <v>1605</v>
      </c>
      <c r="G32" s="176">
        <v>1596</v>
      </c>
      <c r="H32" s="176">
        <v>1511</v>
      </c>
    </row>
    <row r="33" spans="1:8" s="170" customFormat="1" ht="14.15" customHeight="1" x14ac:dyDescent="0.2">
      <c r="A33" s="174" t="s">
        <v>417</v>
      </c>
      <c r="B33" s="176">
        <v>2610</v>
      </c>
      <c r="C33" s="176">
        <v>2444</v>
      </c>
      <c r="D33" s="176">
        <v>2293</v>
      </c>
      <c r="E33" s="176">
        <v>1893</v>
      </c>
      <c r="F33" s="176">
        <v>1595</v>
      </c>
      <c r="G33" s="176">
        <v>1580</v>
      </c>
      <c r="H33" s="176">
        <v>1571</v>
      </c>
    </row>
    <row r="34" spans="1:8" s="170" customFormat="1" ht="14.15" customHeight="1" x14ac:dyDescent="0.2">
      <c r="A34" s="174" t="s">
        <v>418</v>
      </c>
      <c r="B34" s="176">
        <v>2421</v>
      </c>
      <c r="C34" s="176">
        <v>2328</v>
      </c>
      <c r="D34" s="176">
        <v>2362</v>
      </c>
      <c r="E34" s="176">
        <v>2229</v>
      </c>
      <c r="F34" s="176">
        <v>1850</v>
      </c>
      <c r="G34" s="176">
        <v>1563</v>
      </c>
      <c r="H34" s="176">
        <v>1548</v>
      </c>
    </row>
    <row r="35" spans="1:8" s="170" customFormat="1" ht="14.15" customHeight="1" x14ac:dyDescent="0.2">
      <c r="A35" s="174" t="s">
        <v>419</v>
      </c>
      <c r="B35" s="176">
        <v>2318</v>
      </c>
      <c r="C35" s="176">
        <v>2148</v>
      </c>
      <c r="D35" s="176">
        <v>2301</v>
      </c>
      <c r="E35" s="176">
        <v>2343</v>
      </c>
      <c r="F35" s="176">
        <v>2223</v>
      </c>
      <c r="G35" s="176">
        <v>1854</v>
      </c>
      <c r="H35" s="176">
        <v>1577</v>
      </c>
    </row>
    <row r="36" spans="1:8" s="170" customFormat="1" ht="14.15" customHeight="1" x14ac:dyDescent="0.2">
      <c r="A36" s="174" t="s">
        <v>420</v>
      </c>
      <c r="B36" s="176">
        <v>2661</v>
      </c>
      <c r="C36" s="176">
        <v>2230</v>
      </c>
      <c r="D36" s="176">
        <v>2242</v>
      </c>
      <c r="E36" s="176">
        <v>2401</v>
      </c>
      <c r="F36" s="176">
        <v>2451</v>
      </c>
      <c r="G36" s="176">
        <v>2332</v>
      </c>
      <c r="H36" s="176">
        <v>1948</v>
      </c>
    </row>
    <row r="37" spans="1:8" s="170" customFormat="1" ht="14.15" customHeight="1" x14ac:dyDescent="0.2">
      <c r="A37" s="174" t="s">
        <v>421</v>
      </c>
      <c r="B37" s="176">
        <v>2986</v>
      </c>
      <c r="C37" s="176">
        <v>2620</v>
      </c>
      <c r="D37" s="176">
        <v>2332</v>
      </c>
      <c r="E37" s="176">
        <v>2355</v>
      </c>
      <c r="F37" s="176">
        <v>2523</v>
      </c>
      <c r="G37" s="176">
        <v>2575</v>
      </c>
      <c r="H37" s="176">
        <v>2458</v>
      </c>
    </row>
    <row r="38" spans="1:8" s="170" customFormat="1" ht="14.15" customHeight="1" x14ac:dyDescent="0.2">
      <c r="A38" s="174" t="s">
        <v>422</v>
      </c>
      <c r="B38" s="176">
        <v>3677</v>
      </c>
      <c r="C38" s="176">
        <v>3055</v>
      </c>
      <c r="D38" s="176">
        <v>2659</v>
      </c>
      <c r="E38" s="176">
        <v>2376</v>
      </c>
      <c r="F38" s="176">
        <v>2406</v>
      </c>
      <c r="G38" s="176">
        <v>2578</v>
      </c>
      <c r="H38" s="176">
        <v>2634</v>
      </c>
    </row>
    <row r="39" spans="1:8" s="170" customFormat="1" ht="14.15" customHeight="1" x14ac:dyDescent="0.2">
      <c r="A39" s="174" t="s">
        <v>423</v>
      </c>
      <c r="B39" s="176">
        <v>4353</v>
      </c>
      <c r="C39" s="176">
        <v>3643</v>
      </c>
      <c r="D39" s="176">
        <v>3036</v>
      </c>
      <c r="E39" s="176">
        <v>2647</v>
      </c>
      <c r="F39" s="176">
        <v>2371</v>
      </c>
      <c r="G39" s="176">
        <v>2406</v>
      </c>
      <c r="H39" s="176">
        <v>2579</v>
      </c>
    </row>
    <row r="40" spans="1:8" s="170" customFormat="1" ht="14.15" customHeight="1" x14ac:dyDescent="0.2">
      <c r="A40" s="174" t="s">
        <v>424</v>
      </c>
      <c r="B40" s="176">
        <v>3990</v>
      </c>
      <c r="C40" s="176">
        <v>4223</v>
      </c>
      <c r="D40" s="176">
        <v>3584</v>
      </c>
      <c r="E40" s="176">
        <v>2992</v>
      </c>
      <c r="F40" s="176">
        <v>2613</v>
      </c>
      <c r="G40" s="176">
        <v>2346</v>
      </c>
      <c r="H40" s="176">
        <v>2385</v>
      </c>
    </row>
    <row r="41" spans="1:8" s="170" customFormat="1" ht="14.15" customHeight="1" x14ac:dyDescent="0.2">
      <c r="A41" s="174" t="s">
        <v>425</v>
      </c>
      <c r="B41" s="176">
        <v>3546</v>
      </c>
      <c r="C41" s="176">
        <v>3834</v>
      </c>
      <c r="D41" s="176">
        <v>4113</v>
      </c>
      <c r="E41" s="176">
        <v>3492</v>
      </c>
      <c r="F41" s="176">
        <v>2920</v>
      </c>
      <c r="G41" s="176">
        <v>2556</v>
      </c>
      <c r="H41" s="176">
        <v>2301</v>
      </c>
    </row>
    <row r="42" spans="1:8" s="170" customFormat="1" ht="14.15" customHeight="1" x14ac:dyDescent="0.2">
      <c r="A42" s="174" t="s">
        <v>426</v>
      </c>
      <c r="B42" s="176">
        <v>3144</v>
      </c>
      <c r="C42" s="176">
        <v>3414</v>
      </c>
      <c r="D42" s="176">
        <v>3699</v>
      </c>
      <c r="E42" s="176">
        <v>3970</v>
      </c>
      <c r="F42" s="176">
        <v>3372</v>
      </c>
      <c r="G42" s="176">
        <v>2826</v>
      </c>
      <c r="H42" s="176">
        <v>2479</v>
      </c>
    </row>
    <row r="43" spans="1:8" s="170" customFormat="1" ht="14.15" customHeight="1" x14ac:dyDescent="0.2">
      <c r="A43" s="174" t="s">
        <v>427</v>
      </c>
      <c r="B43" s="176">
        <v>3541</v>
      </c>
      <c r="C43" s="176">
        <v>2968</v>
      </c>
      <c r="D43" s="176">
        <v>3252</v>
      </c>
      <c r="E43" s="176">
        <v>3538</v>
      </c>
      <c r="F43" s="176">
        <v>3799</v>
      </c>
      <c r="G43" s="176">
        <v>3231</v>
      </c>
      <c r="H43" s="176">
        <v>2715</v>
      </c>
    </row>
    <row r="44" spans="1:8" s="170" customFormat="1" ht="14.15" customHeight="1" x14ac:dyDescent="0.2">
      <c r="A44" s="174" t="s">
        <v>428</v>
      </c>
      <c r="B44" s="176">
        <v>3757</v>
      </c>
      <c r="C44" s="176">
        <v>3223</v>
      </c>
      <c r="D44" s="176">
        <v>2748</v>
      </c>
      <c r="E44" s="176">
        <v>3025</v>
      </c>
      <c r="F44" s="176">
        <v>3308</v>
      </c>
      <c r="G44" s="176">
        <v>3560</v>
      </c>
      <c r="H44" s="176">
        <v>3034</v>
      </c>
    </row>
    <row r="45" spans="1:8" s="170" customFormat="1" ht="14.15" customHeight="1" x14ac:dyDescent="0.2">
      <c r="A45" s="174" t="s">
        <v>429</v>
      </c>
      <c r="B45" s="176">
        <v>3017</v>
      </c>
      <c r="C45" s="176">
        <v>3339</v>
      </c>
      <c r="D45" s="176">
        <v>2852</v>
      </c>
      <c r="E45" s="176">
        <v>2448</v>
      </c>
      <c r="F45" s="176">
        <v>2714</v>
      </c>
      <c r="G45" s="176">
        <v>2985</v>
      </c>
      <c r="H45" s="176">
        <v>3218</v>
      </c>
    </row>
    <row r="46" spans="1:8" s="170" customFormat="1" ht="14.15" customHeight="1" x14ac:dyDescent="0.2">
      <c r="A46" s="174" t="s">
        <v>430</v>
      </c>
      <c r="B46" s="176">
        <v>2119</v>
      </c>
      <c r="C46" s="176">
        <v>2406</v>
      </c>
      <c r="D46" s="176">
        <v>2732</v>
      </c>
      <c r="E46" s="176">
        <v>2347</v>
      </c>
      <c r="F46" s="176">
        <v>2038</v>
      </c>
      <c r="G46" s="176">
        <v>2283</v>
      </c>
      <c r="H46" s="176">
        <v>2533</v>
      </c>
    </row>
    <row r="47" spans="1:8" s="170" customFormat="1" ht="14.15" customHeight="1" x14ac:dyDescent="0.2">
      <c r="A47" s="174" t="s">
        <v>431</v>
      </c>
      <c r="B47" s="176">
        <v>1139</v>
      </c>
      <c r="C47" s="176">
        <v>1460</v>
      </c>
      <c r="D47" s="176">
        <v>1644</v>
      </c>
      <c r="E47" s="176">
        <v>1922</v>
      </c>
      <c r="F47" s="176">
        <v>1668</v>
      </c>
      <c r="G47" s="176">
        <v>1478</v>
      </c>
      <c r="H47" s="176">
        <v>1684</v>
      </c>
    </row>
    <row r="48" spans="1:8" s="170" customFormat="1" ht="14.15" customHeight="1" x14ac:dyDescent="0.2">
      <c r="A48" s="174" t="s">
        <v>432</v>
      </c>
      <c r="B48" s="176">
        <v>468</v>
      </c>
      <c r="C48" s="176">
        <v>749</v>
      </c>
      <c r="D48" s="176">
        <v>960</v>
      </c>
      <c r="E48" s="176">
        <v>1141</v>
      </c>
      <c r="F48" s="176">
        <v>1412</v>
      </c>
      <c r="G48" s="176">
        <v>1371</v>
      </c>
      <c r="H48" s="176">
        <v>1273</v>
      </c>
    </row>
    <row r="49" spans="1:8" s="170" customFormat="1" ht="14.15" customHeight="1" x14ac:dyDescent="0.2">
      <c r="A49" s="174" t="s">
        <v>433</v>
      </c>
      <c r="B49" s="176">
        <v>6674</v>
      </c>
      <c r="C49" s="176">
        <v>5800</v>
      </c>
      <c r="D49" s="176">
        <v>5064</v>
      </c>
      <c r="E49" s="176">
        <v>4727</v>
      </c>
      <c r="F49" s="176">
        <v>4617</v>
      </c>
      <c r="G49" s="176">
        <v>4465</v>
      </c>
      <c r="H49" s="176">
        <v>4210</v>
      </c>
    </row>
    <row r="50" spans="1:8" s="170" customFormat="1" ht="14.15" customHeight="1" x14ac:dyDescent="0.2">
      <c r="A50" s="174" t="s">
        <v>434</v>
      </c>
      <c r="B50" s="176">
        <v>31706</v>
      </c>
      <c r="C50" s="176">
        <v>29939</v>
      </c>
      <c r="D50" s="176">
        <v>28621</v>
      </c>
      <c r="E50" s="176">
        <v>26698</v>
      </c>
      <c r="F50" s="176">
        <v>24324</v>
      </c>
      <c r="G50" s="176">
        <v>22616</v>
      </c>
      <c r="H50" s="176">
        <v>21480</v>
      </c>
    </row>
    <row r="51" spans="1:8" s="170" customFormat="1" ht="14.15" customHeight="1" x14ac:dyDescent="0.2">
      <c r="A51" s="174" t="s">
        <v>435</v>
      </c>
      <c r="B51" s="176">
        <v>14041</v>
      </c>
      <c r="C51" s="176">
        <v>14145</v>
      </c>
      <c r="D51" s="176">
        <v>14188</v>
      </c>
      <c r="E51" s="176">
        <v>14421</v>
      </c>
      <c r="F51" s="176">
        <v>14939</v>
      </c>
      <c r="G51" s="176">
        <v>14908</v>
      </c>
      <c r="H51" s="176">
        <v>14457</v>
      </c>
    </row>
    <row r="52" spans="1:8" s="170" customFormat="1" ht="14.15" customHeight="1" x14ac:dyDescent="0.2">
      <c r="A52" s="177" t="s">
        <v>436</v>
      </c>
      <c r="B52" s="179">
        <v>6743</v>
      </c>
      <c r="C52" s="179">
        <v>7954</v>
      </c>
      <c r="D52" s="179">
        <v>8188</v>
      </c>
      <c r="E52" s="179">
        <v>7858</v>
      </c>
      <c r="F52" s="179">
        <v>7832</v>
      </c>
      <c r="G52" s="179">
        <v>8117</v>
      </c>
      <c r="H52" s="179">
        <v>8708</v>
      </c>
    </row>
    <row r="53" spans="1:8" s="183" customFormat="1" ht="20.149999999999999" customHeight="1" x14ac:dyDescent="0.2">
      <c r="A53" s="165" t="s">
        <v>438</v>
      </c>
      <c r="B53" s="166"/>
      <c r="C53" s="166"/>
      <c r="D53" s="182"/>
      <c r="E53" s="182"/>
      <c r="F53" s="182"/>
      <c r="G53" s="182"/>
      <c r="H53" s="182"/>
    </row>
    <row r="54" spans="1:8" x14ac:dyDescent="0.2">
      <c r="A54" s="168" t="s">
        <v>439</v>
      </c>
      <c r="B54" s="315" t="s">
        <v>514</v>
      </c>
      <c r="C54" s="315" t="s">
        <v>515</v>
      </c>
      <c r="D54" s="315" t="s">
        <v>516</v>
      </c>
      <c r="E54" s="315" t="s">
        <v>517</v>
      </c>
      <c r="F54" s="314" t="s">
        <v>518</v>
      </c>
      <c r="G54" s="314" t="s">
        <v>519</v>
      </c>
      <c r="H54" s="314" t="s">
        <v>604</v>
      </c>
    </row>
    <row r="55" spans="1:8" x14ac:dyDescent="0.2">
      <c r="A55" s="174" t="s">
        <v>413</v>
      </c>
      <c r="B55" s="176">
        <v>55362</v>
      </c>
      <c r="C55" s="176">
        <v>53150</v>
      </c>
      <c r="D55" s="176">
        <v>51212</v>
      </c>
      <c r="E55" s="176">
        <v>49171</v>
      </c>
      <c r="F55" s="176">
        <v>47023</v>
      </c>
      <c r="G55" s="176">
        <v>44887</v>
      </c>
      <c r="H55" s="176">
        <v>42767</v>
      </c>
    </row>
    <row r="56" spans="1:8" x14ac:dyDescent="0.2">
      <c r="A56" s="174" t="s">
        <v>414</v>
      </c>
      <c r="B56" s="176">
        <v>1814</v>
      </c>
      <c r="C56" s="176">
        <v>1480</v>
      </c>
      <c r="D56" s="176">
        <v>1458</v>
      </c>
      <c r="E56" s="176">
        <v>1444</v>
      </c>
      <c r="F56" s="176">
        <v>1364</v>
      </c>
      <c r="G56" s="176">
        <v>1308</v>
      </c>
      <c r="H56" s="176">
        <v>1203</v>
      </c>
    </row>
    <row r="57" spans="1:8" x14ac:dyDescent="0.2">
      <c r="A57" s="174" t="s">
        <v>415</v>
      </c>
      <c r="B57" s="176">
        <v>2174</v>
      </c>
      <c r="C57" s="176">
        <v>1776</v>
      </c>
      <c r="D57" s="176">
        <v>1532</v>
      </c>
      <c r="E57" s="176">
        <v>1516</v>
      </c>
      <c r="F57" s="176">
        <v>1506</v>
      </c>
      <c r="G57" s="176">
        <v>1425</v>
      </c>
      <c r="H57" s="176">
        <v>1369</v>
      </c>
    </row>
    <row r="58" spans="1:8" x14ac:dyDescent="0.2">
      <c r="A58" s="174" t="s">
        <v>416</v>
      </c>
      <c r="B58" s="176">
        <v>2412</v>
      </c>
      <c r="C58" s="176">
        <v>2164</v>
      </c>
      <c r="D58" s="176">
        <v>1806</v>
      </c>
      <c r="E58" s="176">
        <v>1561</v>
      </c>
      <c r="F58" s="176">
        <v>1546</v>
      </c>
      <c r="G58" s="176">
        <v>1537</v>
      </c>
      <c r="H58" s="176">
        <v>1456</v>
      </c>
    </row>
    <row r="59" spans="1:8" x14ac:dyDescent="0.2">
      <c r="A59" s="174" t="s">
        <v>417</v>
      </c>
      <c r="B59" s="176">
        <v>2498</v>
      </c>
      <c r="C59" s="176">
        <v>2367</v>
      </c>
      <c r="D59" s="176">
        <v>2126</v>
      </c>
      <c r="E59" s="176">
        <v>1774</v>
      </c>
      <c r="F59" s="176">
        <v>1536</v>
      </c>
      <c r="G59" s="176">
        <v>1521</v>
      </c>
      <c r="H59" s="176">
        <v>1512</v>
      </c>
    </row>
    <row r="60" spans="1:8" x14ac:dyDescent="0.2">
      <c r="A60" s="174" t="s">
        <v>418</v>
      </c>
      <c r="B60" s="176">
        <v>2234</v>
      </c>
      <c r="C60" s="176">
        <v>2090</v>
      </c>
      <c r="D60" s="176">
        <v>2168</v>
      </c>
      <c r="E60" s="176">
        <v>1957</v>
      </c>
      <c r="F60" s="176">
        <v>1640</v>
      </c>
      <c r="G60" s="176">
        <v>1424</v>
      </c>
      <c r="H60" s="176">
        <v>1410</v>
      </c>
    </row>
    <row r="61" spans="1:8" x14ac:dyDescent="0.2">
      <c r="A61" s="174" t="s">
        <v>419</v>
      </c>
      <c r="B61" s="176">
        <v>2216</v>
      </c>
      <c r="C61" s="176">
        <v>1924</v>
      </c>
      <c r="D61" s="176">
        <v>2069</v>
      </c>
      <c r="E61" s="176">
        <v>2148</v>
      </c>
      <c r="F61" s="176">
        <v>1944</v>
      </c>
      <c r="G61" s="176">
        <v>1634</v>
      </c>
      <c r="H61" s="176">
        <v>1426</v>
      </c>
    </row>
    <row r="62" spans="1:8" x14ac:dyDescent="0.2">
      <c r="A62" s="174" t="s">
        <v>420</v>
      </c>
      <c r="B62" s="176">
        <v>2518</v>
      </c>
      <c r="C62" s="176">
        <v>2249</v>
      </c>
      <c r="D62" s="176">
        <v>1977</v>
      </c>
      <c r="E62" s="176">
        <v>2125</v>
      </c>
      <c r="F62" s="176">
        <v>2208</v>
      </c>
      <c r="G62" s="176">
        <v>2002</v>
      </c>
      <c r="H62" s="176">
        <v>1686</v>
      </c>
    </row>
    <row r="63" spans="1:8" x14ac:dyDescent="0.2">
      <c r="A63" s="174" t="s">
        <v>421</v>
      </c>
      <c r="B63" s="176">
        <v>2803</v>
      </c>
      <c r="C63" s="176">
        <v>2476</v>
      </c>
      <c r="D63" s="176">
        <v>2388</v>
      </c>
      <c r="E63" s="176">
        <v>2109</v>
      </c>
      <c r="F63" s="176">
        <v>2266</v>
      </c>
      <c r="G63" s="176">
        <v>2355</v>
      </c>
      <c r="H63" s="176">
        <v>2140</v>
      </c>
    </row>
    <row r="64" spans="1:8" x14ac:dyDescent="0.2">
      <c r="A64" s="174" t="s">
        <v>422</v>
      </c>
      <c r="B64" s="176">
        <v>3507</v>
      </c>
      <c r="C64" s="176">
        <v>2882</v>
      </c>
      <c r="D64" s="176">
        <v>2564</v>
      </c>
      <c r="E64" s="176">
        <v>2485</v>
      </c>
      <c r="F64" s="176">
        <v>2201</v>
      </c>
      <c r="G64" s="176">
        <v>2364</v>
      </c>
      <c r="H64" s="176">
        <v>2457</v>
      </c>
    </row>
    <row r="65" spans="1:8" x14ac:dyDescent="0.2">
      <c r="A65" s="174" t="s">
        <v>423</v>
      </c>
      <c r="B65" s="176">
        <v>4412</v>
      </c>
      <c r="C65" s="176">
        <v>3492</v>
      </c>
      <c r="D65" s="176">
        <v>2873</v>
      </c>
      <c r="E65" s="176">
        <v>2561</v>
      </c>
      <c r="F65" s="176">
        <v>2487</v>
      </c>
      <c r="G65" s="176">
        <v>2206</v>
      </c>
      <c r="H65" s="176">
        <v>2369</v>
      </c>
    </row>
    <row r="66" spans="1:8" x14ac:dyDescent="0.2">
      <c r="A66" s="174" t="s">
        <v>424</v>
      </c>
      <c r="B66" s="176">
        <v>3893</v>
      </c>
      <c r="C66" s="176">
        <v>4373</v>
      </c>
      <c r="D66" s="176">
        <v>3448</v>
      </c>
      <c r="E66" s="176">
        <v>2840</v>
      </c>
      <c r="F66" s="176">
        <v>2535</v>
      </c>
      <c r="G66" s="176">
        <v>2467</v>
      </c>
      <c r="H66" s="176">
        <v>2191</v>
      </c>
    </row>
    <row r="67" spans="1:8" x14ac:dyDescent="0.2">
      <c r="A67" s="174" t="s">
        <v>425</v>
      </c>
      <c r="B67" s="176">
        <v>3507</v>
      </c>
      <c r="C67" s="176">
        <v>3835</v>
      </c>
      <c r="D67" s="176">
        <v>4300</v>
      </c>
      <c r="E67" s="176">
        <v>3394</v>
      </c>
      <c r="F67" s="176">
        <v>2798</v>
      </c>
      <c r="G67" s="176">
        <v>2502</v>
      </c>
      <c r="H67" s="176">
        <v>2441</v>
      </c>
    </row>
    <row r="68" spans="1:8" x14ac:dyDescent="0.2">
      <c r="A68" s="174" t="s">
        <v>426</v>
      </c>
      <c r="B68" s="176">
        <v>3308</v>
      </c>
      <c r="C68" s="176">
        <v>3462</v>
      </c>
      <c r="D68" s="176">
        <v>3802</v>
      </c>
      <c r="E68" s="176">
        <v>4264</v>
      </c>
      <c r="F68" s="176">
        <v>3368</v>
      </c>
      <c r="G68" s="176">
        <v>2780</v>
      </c>
      <c r="H68" s="176">
        <v>2491</v>
      </c>
    </row>
    <row r="69" spans="1:8" x14ac:dyDescent="0.2">
      <c r="A69" s="174" t="s">
        <v>427</v>
      </c>
      <c r="B69" s="176">
        <v>3784</v>
      </c>
      <c r="C69" s="176">
        <v>3254</v>
      </c>
      <c r="D69" s="176">
        <v>3392</v>
      </c>
      <c r="E69" s="176">
        <v>3735</v>
      </c>
      <c r="F69" s="176">
        <v>4190</v>
      </c>
      <c r="G69" s="176">
        <v>3312</v>
      </c>
      <c r="H69" s="176">
        <v>2737</v>
      </c>
    </row>
    <row r="70" spans="1:8" x14ac:dyDescent="0.2">
      <c r="A70" s="174" t="s">
        <v>428</v>
      </c>
      <c r="B70" s="176">
        <v>4419</v>
      </c>
      <c r="C70" s="176">
        <v>3724</v>
      </c>
      <c r="D70" s="176">
        <v>3162</v>
      </c>
      <c r="E70" s="176">
        <v>3306</v>
      </c>
      <c r="F70" s="176">
        <v>3652</v>
      </c>
      <c r="G70" s="176">
        <v>4099</v>
      </c>
      <c r="H70" s="176">
        <v>3244</v>
      </c>
    </row>
    <row r="71" spans="1:8" x14ac:dyDescent="0.2">
      <c r="A71" s="174" t="s">
        <v>429</v>
      </c>
      <c r="B71" s="176">
        <v>3635</v>
      </c>
      <c r="C71" s="176">
        <v>4157</v>
      </c>
      <c r="D71" s="176">
        <v>3530</v>
      </c>
      <c r="E71" s="176">
        <v>3010</v>
      </c>
      <c r="F71" s="176">
        <v>3158</v>
      </c>
      <c r="G71" s="176">
        <v>3500</v>
      </c>
      <c r="H71" s="176">
        <v>3935</v>
      </c>
    </row>
    <row r="72" spans="1:8" x14ac:dyDescent="0.2">
      <c r="A72" s="174" t="s">
        <v>430</v>
      </c>
      <c r="B72" s="176">
        <v>2826</v>
      </c>
      <c r="C72" s="176">
        <v>3277</v>
      </c>
      <c r="D72" s="176">
        <v>3748</v>
      </c>
      <c r="E72" s="176">
        <v>3194</v>
      </c>
      <c r="F72" s="176">
        <v>2745</v>
      </c>
      <c r="G72" s="176">
        <v>2900</v>
      </c>
      <c r="H72" s="176">
        <v>3232</v>
      </c>
    </row>
    <row r="73" spans="1:8" x14ac:dyDescent="0.2">
      <c r="A73" s="174" t="s">
        <v>431</v>
      </c>
      <c r="B73" s="176">
        <v>1982</v>
      </c>
      <c r="C73" s="176">
        <v>2251</v>
      </c>
      <c r="D73" s="176">
        <v>2661</v>
      </c>
      <c r="E73" s="176">
        <v>3104</v>
      </c>
      <c r="F73" s="176">
        <v>2661</v>
      </c>
      <c r="G73" s="176">
        <v>2320</v>
      </c>
      <c r="H73" s="176">
        <v>2481</v>
      </c>
    </row>
    <row r="74" spans="1:8" x14ac:dyDescent="0.2">
      <c r="A74" s="174" t="s">
        <v>432</v>
      </c>
      <c r="B74" s="176">
        <v>1420</v>
      </c>
      <c r="C74" s="176">
        <v>1917</v>
      </c>
      <c r="D74" s="176">
        <v>2208</v>
      </c>
      <c r="E74" s="176">
        <v>2644</v>
      </c>
      <c r="F74" s="176">
        <v>3218</v>
      </c>
      <c r="G74" s="176">
        <v>3231</v>
      </c>
      <c r="H74" s="176">
        <v>2987</v>
      </c>
    </row>
    <row r="75" spans="1:8" x14ac:dyDescent="0.2">
      <c r="A75" s="174" t="s">
        <v>433</v>
      </c>
      <c r="B75" s="176">
        <v>6400</v>
      </c>
      <c r="C75" s="176">
        <v>5420</v>
      </c>
      <c r="D75" s="176">
        <v>4796</v>
      </c>
      <c r="E75" s="176">
        <v>4521</v>
      </c>
      <c r="F75" s="176">
        <v>4416</v>
      </c>
      <c r="G75" s="176">
        <v>4270</v>
      </c>
      <c r="H75" s="176">
        <v>4028</v>
      </c>
    </row>
    <row r="76" spans="1:8" x14ac:dyDescent="0.2">
      <c r="A76" s="174" t="s">
        <v>434</v>
      </c>
      <c r="B76" s="176">
        <v>30896</v>
      </c>
      <c r="C76" s="176">
        <v>29150</v>
      </c>
      <c r="D76" s="176">
        <v>27715</v>
      </c>
      <c r="E76" s="176">
        <v>25657</v>
      </c>
      <c r="F76" s="176">
        <v>22983</v>
      </c>
      <c r="G76" s="176">
        <v>21255</v>
      </c>
      <c r="H76" s="176">
        <v>20123</v>
      </c>
    </row>
    <row r="77" spans="1:8" x14ac:dyDescent="0.2">
      <c r="A77" s="174" t="s">
        <v>435</v>
      </c>
      <c r="B77" s="176">
        <v>18066</v>
      </c>
      <c r="C77" s="176">
        <v>18580</v>
      </c>
      <c r="D77" s="176">
        <v>18701</v>
      </c>
      <c r="E77" s="176">
        <v>18993</v>
      </c>
      <c r="F77" s="176">
        <v>19624</v>
      </c>
      <c r="G77" s="176">
        <v>19362</v>
      </c>
      <c r="H77" s="176">
        <v>18616</v>
      </c>
    </row>
    <row r="78" spans="1:8" x14ac:dyDescent="0.2">
      <c r="A78" s="177" t="s">
        <v>436</v>
      </c>
      <c r="B78" s="179">
        <v>9863</v>
      </c>
      <c r="C78" s="179">
        <v>11602</v>
      </c>
      <c r="D78" s="179">
        <v>12147</v>
      </c>
      <c r="E78" s="179">
        <v>11952</v>
      </c>
      <c r="F78" s="179">
        <v>11782</v>
      </c>
      <c r="G78" s="179">
        <v>11951</v>
      </c>
      <c r="H78" s="179">
        <v>12635</v>
      </c>
    </row>
    <row r="79" spans="1:8" x14ac:dyDescent="0.2">
      <c r="A79" s="180"/>
      <c r="B79" s="181"/>
      <c r="C79" s="181"/>
      <c r="D79" s="181"/>
      <c r="E79" s="181"/>
      <c r="F79" s="181"/>
      <c r="G79" s="181"/>
      <c r="H79" s="176"/>
    </row>
    <row r="80" spans="1:8" x14ac:dyDescent="0.2">
      <c r="A80" s="168" t="s">
        <v>440</v>
      </c>
      <c r="B80" s="315" t="s">
        <v>514</v>
      </c>
      <c r="C80" s="315" t="s">
        <v>515</v>
      </c>
      <c r="D80" s="315" t="s">
        <v>516</v>
      </c>
      <c r="E80" s="315" t="s">
        <v>517</v>
      </c>
      <c r="F80" s="314" t="s">
        <v>518</v>
      </c>
      <c r="G80" s="314" t="s">
        <v>519</v>
      </c>
      <c r="H80" s="314" t="s">
        <v>604</v>
      </c>
    </row>
    <row r="81" spans="1:8" x14ac:dyDescent="0.2">
      <c r="A81" s="171" t="s">
        <v>441</v>
      </c>
      <c r="B81" s="215">
        <v>12.1</v>
      </c>
      <c r="C81" s="216">
        <v>10.9</v>
      </c>
      <c r="D81" s="216">
        <v>10</v>
      </c>
      <c r="E81" s="216">
        <v>9.6999999999999993</v>
      </c>
      <c r="F81" s="216">
        <v>9.9</v>
      </c>
      <c r="G81" s="216">
        <v>10.1</v>
      </c>
      <c r="H81" s="216">
        <v>9.9</v>
      </c>
    </row>
    <row r="82" spans="1:8" x14ac:dyDescent="0.2">
      <c r="A82" s="174" t="s">
        <v>442</v>
      </c>
      <c r="B82" s="217">
        <v>58.1</v>
      </c>
      <c r="C82" s="218">
        <v>57.3</v>
      </c>
      <c r="D82" s="218">
        <v>56.9</v>
      </c>
      <c r="E82" s="218">
        <v>55.1</v>
      </c>
      <c r="F82" s="218">
        <v>52</v>
      </c>
      <c r="G82" s="218">
        <v>50.5</v>
      </c>
      <c r="H82" s="218">
        <v>50.2</v>
      </c>
    </row>
    <row r="83" spans="1:8" x14ac:dyDescent="0.2">
      <c r="A83" s="174" t="s">
        <v>443</v>
      </c>
      <c r="B83" s="217">
        <v>29.8</v>
      </c>
      <c r="C83" s="218">
        <v>31.8</v>
      </c>
      <c r="D83" s="218">
        <v>33.200000000000003</v>
      </c>
      <c r="E83" s="218">
        <v>35.200000000000003</v>
      </c>
      <c r="F83" s="218">
        <v>38</v>
      </c>
      <c r="G83" s="218">
        <v>39.4</v>
      </c>
      <c r="H83" s="218">
        <v>39.9</v>
      </c>
    </row>
    <row r="84" spans="1:8" x14ac:dyDescent="0.2">
      <c r="A84" s="177" t="s">
        <v>444</v>
      </c>
      <c r="B84" s="219">
        <v>15.4</v>
      </c>
      <c r="C84" s="220">
        <v>19</v>
      </c>
      <c r="D84" s="220">
        <v>20.5</v>
      </c>
      <c r="E84" s="220">
        <v>20.8</v>
      </c>
      <c r="F84" s="220">
        <v>21.6</v>
      </c>
      <c r="G84" s="220">
        <v>23.1</v>
      </c>
      <c r="H84" s="220">
        <v>25.7</v>
      </c>
    </row>
    <row r="85" spans="1:8" x14ac:dyDescent="0.2">
      <c r="A85" s="180"/>
      <c r="B85" s="181"/>
      <c r="C85" s="181"/>
      <c r="D85" s="181"/>
      <c r="E85" s="471" t="s">
        <v>445</v>
      </c>
      <c r="F85" s="471"/>
      <c r="G85" s="471"/>
      <c r="H85" s="471"/>
    </row>
    <row r="86" spans="1:8" ht="26.25" customHeight="1" x14ac:dyDescent="0.2"/>
    <row r="87" spans="1:8" ht="20.149999999999999" customHeight="1" x14ac:dyDescent="0.2">
      <c r="A87" s="184" t="s">
        <v>446</v>
      </c>
      <c r="F87" s="181"/>
      <c r="G87" s="195" t="s">
        <v>513</v>
      </c>
    </row>
    <row r="88" spans="1:8" ht="21" customHeight="1" x14ac:dyDescent="0.2">
      <c r="A88" s="187" t="s">
        <v>447</v>
      </c>
      <c r="B88" s="472" t="s">
        <v>448</v>
      </c>
      <c r="C88" s="472"/>
      <c r="D88" s="473" t="s">
        <v>449</v>
      </c>
      <c r="E88" s="473"/>
      <c r="F88" s="474" t="s">
        <v>450</v>
      </c>
      <c r="G88" s="474"/>
    </row>
    <row r="89" spans="1:8" ht="21" customHeight="1" x14ac:dyDescent="0.2">
      <c r="A89" s="188">
        <v>1.76</v>
      </c>
      <c r="B89" s="469">
        <v>1.58</v>
      </c>
      <c r="C89" s="469"/>
      <c r="D89" s="475">
        <v>1.4</v>
      </c>
      <c r="E89" s="475"/>
      <c r="F89" s="469">
        <v>1.33</v>
      </c>
      <c r="G89" s="469"/>
    </row>
    <row r="90" spans="1:8" ht="11.25" customHeight="1" x14ac:dyDescent="0.2">
      <c r="A90" s="188"/>
      <c r="B90" s="189"/>
      <c r="C90" s="189"/>
      <c r="D90" s="190"/>
      <c r="E90" s="190"/>
      <c r="F90" s="189"/>
      <c r="G90" s="189"/>
    </row>
    <row r="91" spans="1:8" ht="21" customHeight="1" x14ac:dyDescent="0.2">
      <c r="A91" s="191" t="s">
        <v>451</v>
      </c>
      <c r="B91" s="467" t="s">
        <v>452</v>
      </c>
      <c r="C91" s="468"/>
      <c r="D91" s="467" t="s">
        <v>549</v>
      </c>
      <c r="E91" s="468"/>
      <c r="F91" s="467" t="s">
        <v>610</v>
      </c>
      <c r="G91" s="468"/>
      <c r="H91" s="167"/>
    </row>
    <row r="92" spans="1:8" ht="21" customHeight="1" x14ac:dyDescent="0.2">
      <c r="A92" s="192">
        <v>1.36</v>
      </c>
      <c r="B92" s="469">
        <v>1.47</v>
      </c>
      <c r="C92" s="469"/>
      <c r="D92" s="469">
        <v>1.49</v>
      </c>
      <c r="E92" s="469"/>
      <c r="F92" s="469">
        <v>1.33</v>
      </c>
      <c r="G92" s="469"/>
      <c r="H92" s="167"/>
    </row>
    <row r="93" spans="1:8" x14ac:dyDescent="0.2">
      <c r="A93" s="180"/>
      <c r="B93" s="181"/>
      <c r="C93" s="181"/>
      <c r="D93" s="181"/>
      <c r="E93" s="181"/>
      <c r="F93" s="470"/>
      <c r="G93" s="470"/>
    </row>
  </sheetData>
  <mergeCells count="14">
    <mergeCell ref="B91:C91"/>
    <mergeCell ref="B92:C92"/>
    <mergeCell ref="F93:G93"/>
    <mergeCell ref="E85:H85"/>
    <mergeCell ref="B88:C88"/>
    <mergeCell ref="D88:E88"/>
    <mergeCell ref="F88:G88"/>
    <mergeCell ref="B89:C89"/>
    <mergeCell ref="D89:E89"/>
    <mergeCell ref="F89:G89"/>
    <mergeCell ref="D91:E91"/>
    <mergeCell ref="D92:E92"/>
    <mergeCell ref="F91:G91"/>
    <mergeCell ref="F92:G92"/>
  </mergeCells>
  <phoneticPr fontId="2"/>
  <pageMargins left="0.98425196850393704" right="0.98425196850393704" top="1.1811023622047245" bottom="1.1811023622047245" header="0.78740157480314965" footer="0.59055118110236227"/>
  <pageSetup paperSize="9" scale="97" firstPageNumber="30" orientation="portrait" useFirstPageNumber="1" r:id="rId1"/>
  <headerFooter scaleWithDoc="0" alignWithMargins="0">
    <oddHeader>&amp;C&amp;12Ｂ　世帯・人口</oddHeader>
    <oddFooter>&amp;C&amp;12&amp;P</oddFoot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zoomScaleSheetLayoutView="80" workbookViewId="0"/>
  </sheetViews>
  <sheetFormatPr defaultColWidth="9.09765625" defaultRowHeight="19.899999999999999" customHeight="1" x14ac:dyDescent="0.2"/>
  <cols>
    <col min="1" max="1" width="9.59765625" style="40" customWidth="1"/>
    <col min="2" max="2" width="7.296875" style="40" customWidth="1"/>
    <col min="3" max="3" width="7.69921875" style="40" customWidth="1"/>
    <col min="4" max="4" width="8.09765625" style="40" customWidth="1"/>
    <col min="5" max="6" width="5.59765625" style="40" customWidth="1"/>
    <col min="7" max="7" width="6.296875" style="40" customWidth="1"/>
    <col min="8" max="9" width="7.69921875" style="40" customWidth="1"/>
    <col min="10" max="10" width="8.8984375" style="40" customWidth="1"/>
    <col min="11" max="11" width="7.296875" style="40" customWidth="1"/>
    <col min="12" max="12" width="6.296875" style="40" customWidth="1"/>
    <col min="13" max="13" width="7.296875" style="40" customWidth="1"/>
    <col min="14" max="16384" width="9.09765625" style="40"/>
  </cols>
  <sheetData>
    <row r="1" spans="1:14" s="31" customFormat="1" ht="18" customHeight="1" x14ac:dyDescent="0.2">
      <c r="A1" s="29" t="s">
        <v>24</v>
      </c>
      <c r="B1" s="30"/>
      <c r="C1" s="29"/>
      <c r="D1" s="30"/>
      <c r="E1" s="30"/>
      <c r="F1" s="30"/>
      <c r="G1" s="30"/>
    </row>
    <row r="2" spans="1:14" s="31" customFormat="1" ht="15" customHeight="1" x14ac:dyDescent="0.2">
      <c r="A2" s="32"/>
      <c r="B2" s="32"/>
      <c r="C2" s="32"/>
      <c r="D2" s="32"/>
      <c r="E2" s="32"/>
      <c r="F2" s="32"/>
      <c r="G2" s="32"/>
      <c r="H2" s="32"/>
      <c r="I2" s="33"/>
      <c r="J2" s="32"/>
      <c r="K2" s="371" t="s">
        <v>25</v>
      </c>
      <c r="L2" s="371"/>
      <c r="M2" s="371"/>
      <c r="N2" s="244"/>
    </row>
    <row r="3" spans="1:14" s="31" customFormat="1" ht="16" customHeight="1" x14ac:dyDescent="0.2">
      <c r="A3" s="361" t="s">
        <v>26</v>
      </c>
      <c r="B3" s="374" t="s">
        <v>27</v>
      </c>
      <c r="C3" s="375"/>
      <c r="D3" s="375"/>
      <c r="E3" s="375"/>
      <c r="F3" s="375"/>
      <c r="G3" s="375"/>
      <c r="H3" s="375"/>
      <c r="I3" s="376"/>
      <c r="J3" s="377"/>
      <c r="K3" s="374" t="s">
        <v>28</v>
      </c>
      <c r="L3" s="378"/>
      <c r="M3" s="378"/>
      <c r="N3" s="244"/>
    </row>
    <row r="4" spans="1:14" s="31" customFormat="1" ht="16" customHeight="1" x14ac:dyDescent="0.2">
      <c r="A4" s="372"/>
      <c r="B4" s="374" t="s">
        <v>29</v>
      </c>
      <c r="C4" s="375"/>
      <c r="D4" s="379"/>
      <c r="E4" s="365" t="s">
        <v>30</v>
      </c>
      <c r="F4" s="375"/>
      <c r="G4" s="379"/>
      <c r="H4" s="380" t="s">
        <v>31</v>
      </c>
      <c r="I4" s="376"/>
      <c r="J4" s="377"/>
      <c r="K4" s="367" t="s">
        <v>29</v>
      </c>
      <c r="L4" s="382" t="s">
        <v>30</v>
      </c>
      <c r="M4" s="390" t="s">
        <v>32</v>
      </c>
      <c r="N4" s="244"/>
    </row>
    <row r="5" spans="1:14" s="31" customFormat="1" ht="16" customHeight="1" x14ac:dyDescent="0.2">
      <c r="A5" s="373"/>
      <c r="B5" s="230" t="s">
        <v>33</v>
      </c>
      <c r="C5" s="34" t="s">
        <v>34</v>
      </c>
      <c r="D5" s="34" t="s">
        <v>31</v>
      </c>
      <c r="E5" s="34" t="s">
        <v>33</v>
      </c>
      <c r="F5" s="34" t="s">
        <v>34</v>
      </c>
      <c r="G5" s="34" t="s">
        <v>31</v>
      </c>
      <c r="H5" s="34" t="s">
        <v>33</v>
      </c>
      <c r="I5" s="34" t="s">
        <v>34</v>
      </c>
      <c r="J5" s="230" t="s">
        <v>32</v>
      </c>
      <c r="K5" s="381"/>
      <c r="L5" s="383"/>
      <c r="M5" s="391"/>
      <c r="N5" s="244"/>
    </row>
    <row r="6" spans="1:14" s="38" customFormat="1" ht="5.15" customHeight="1" x14ac:dyDescent="0.2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s="38" customFormat="1" ht="14.15" customHeight="1" x14ac:dyDescent="0.2">
      <c r="A7" s="42">
        <v>41305</v>
      </c>
      <c r="B7" s="240">
        <v>54774</v>
      </c>
      <c r="C7" s="240">
        <v>56890</v>
      </c>
      <c r="D7" s="240">
        <v>111664</v>
      </c>
      <c r="E7" s="240">
        <v>609</v>
      </c>
      <c r="F7" s="240">
        <v>656</v>
      </c>
      <c r="G7" s="240">
        <v>1265</v>
      </c>
      <c r="H7" s="240">
        <v>55383</v>
      </c>
      <c r="I7" s="240">
        <v>57546</v>
      </c>
      <c r="J7" s="240">
        <v>112929</v>
      </c>
      <c r="K7" s="240">
        <v>46986</v>
      </c>
      <c r="L7" s="240">
        <v>637</v>
      </c>
      <c r="M7" s="240">
        <v>47623</v>
      </c>
    </row>
    <row r="8" spans="1:14" s="38" customFormat="1" ht="14.15" customHeight="1" x14ac:dyDescent="0.2">
      <c r="A8" s="43">
        <v>41333</v>
      </c>
      <c r="B8" s="240">
        <v>54739</v>
      </c>
      <c r="C8" s="240">
        <v>56875</v>
      </c>
      <c r="D8" s="240">
        <v>111614</v>
      </c>
      <c r="E8" s="240">
        <v>590</v>
      </c>
      <c r="F8" s="240">
        <v>646</v>
      </c>
      <c r="G8" s="240">
        <v>1236</v>
      </c>
      <c r="H8" s="240">
        <v>55329</v>
      </c>
      <c r="I8" s="240">
        <v>57521</v>
      </c>
      <c r="J8" s="240">
        <v>112850</v>
      </c>
      <c r="K8" s="240">
        <v>46965</v>
      </c>
      <c r="L8" s="240">
        <v>614</v>
      </c>
      <c r="M8" s="240">
        <v>47579</v>
      </c>
    </row>
    <row r="9" spans="1:14" s="38" customFormat="1" ht="14.15" customHeight="1" x14ac:dyDescent="0.2">
      <c r="A9" s="42">
        <v>41364</v>
      </c>
      <c r="B9" s="240">
        <v>54610</v>
      </c>
      <c r="C9" s="240">
        <v>56776</v>
      </c>
      <c r="D9" s="240">
        <v>111386</v>
      </c>
      <c r="E9" s="240">
        <v>597</v>
      </c>
      <c r="F9" s="240">
        <v>649</v>
      </c>
      <c r="G9" s="240">
        <v>1246</v>
      </c>
      <c r="H9" s="240">
        <v>55207</v>
      </c>
      <c r="I9" s="240">
        <v>57425</v>
      </c>
      <c r="J9" s="240">
        <v>112632</v>
      </c>
      <c r="K9" s="240">
        <v>46960</v>
      </c>
      <c r="L9" s="240">
        <v>627</v>
      </c>
      <c r="M9" s="240">
        <v>47587</v>
      </c>
    </row>
    <row r="10" spans="1:14" s="38" customFormat="1" ht="14.15" customHeight="1" x14ac:dyDescent="0.2">
      <c r="A10" s="43">
        <v>41394</v>
      </c>
      <c r="B10" s="240">
        <v>54677</v>
      </c>
      <c r="C10" s="240">
        <v>56865</v>
      </c>
      <c r="D10" s="240">
        <v>111542</v>
      </c>
      <c r="E10" s="240">
        <v>590</v>
      </c>
      <c r="F10" s="240">
        <v>644</v>
      </c>
      <c r="G10" s="240">
        <v>1234</v>
      </c>
      <c r="H10" s="240">
        <v>55267</v>
      </c>
      <c r="I10" s="240">
        <v>57509</v>
      </c>
      <c r="J10" s="240">
        <v>112776</v>
      </c>
      <c r="K10" s="240">
        <v>47128</v>
      </c>
      <c r="L10" s="240">
        <v>619</v>
      </c>
      <c r="M10" s="240">
        <v>47747</v>
      </c>
    </row>
    <row r="11" spans="1:14" s="38" customFormat="1" ht="14.15" customHeight="1" x14ac:dyDescent="0.2">
      <c r="A11" s="42">
        <v>41425</v>
      </c>
      <c r="B11" s="240">
        <v>54685</v>
      </c>
      <c r="C11" s="240">
        <v>56821</v>
      </c>
      <c r="D11" s="240">
        <v>111506</v>
      </c>
      <c r="E11" s="240">
        <v>582</v>
      </c>
      <c r="F11" s="240">
        <v>644</v>
      </c>
      <c r="G11" s="240">
        <v>1226</v>
      </c>
      <c r="H11" s="240">
        <v>55267</v>
      </c>
      <c r="I11" s="240">
        <v>57465</v>
      </c>
      <c r="J11" s="240">
        <v>112732</v>
      </c>
      <c r="K11" s="240">
        <v>47128</v>
      </c>
      <c r="L11" s="240">
        <v>616</v>
      </c>
      <c r="M11" s="240">
        <v>47744</v>
      </c>
    </row>
    <row r="12" spans="1:14" s="38" customFormat="1" ht="14.15" customHeight="1" x14ac:dyDescent="0.2">
      <c r="A12" s="43">
        <v>41455</v>
      </c>
      <c r="B12" s="240">
        <v>54670</v>
      </c>
      <c r="C12" s="240">
        <v>56817</v>
      </c>
      <c r="D12" s="240">
        <v>111487</v>
      </c>
      <c r="E12" s="240">
        <v>582</v>
      </c>
      <c r="F12" s="240">
        <v>648</v>
      </c>
      <c r="G12" s="240">
        <v>1230</v>
      </c>
      <c r="H12" s="240">
        <v>55252</v>
      </c>
      <c r="I12" s="240">
        <v>57465</v>
      </c>
      <c r="J12" s="240">
        <v>112717</v>
      </c>
      <c r="K12" s="240">
        <v>47142</v>
      </c>
      <c r="L12" s="240">
        <v>615</v>
      </c>
      <c r="M12" s="240">
        <v>47757</v>
      </c>
    </row>
    <row r="13" spans="1:14" s="38" customFormat="1" ht="14.15" customHeight="1" x14ac:dyDescent="0.2">
      <c r="A13" s="42">
        <v>41486</v>
      </c>
      <c r="B13" s="240">
        <v>54688</v>
      </c>
      <c r="C13" s="240">
        <v>56820</v>
      </c>
      <c r="D13" s="240">
        <v>111508</v>
      </c>
      <c r="E13" s="240">
        <v>562</v>
      </c>
      <c r="F13" s="240">
        <v>646</v>
      </c>
      <c r="G13" s="240">
        <v>1208</v>
      </c>
      <c r="H13" s="240">
        <v>55250</v>
      </c>
      <c r="I13" s="240">
        <v>57466</v>
      </c>
      <c r="J13" s="240">
        <v>112716</v>
      </c>
      <c r="K13" s="240">
        <v>47176</v>
      </c>
      <c r="L13" s="240">
        <v>600</v>
      </c>
      <c r="M13" s="240">
        <v>47776</v>
      </c>
    </row>
    <row r="14" spans="1:14" s="38" customFormat="1" ht="14.15" customHeight="1" x14ac:dyDescent="0.2">
      <c r="A14" s="43">
        <v>41517</v>
      </c>
      <c r="B14" s="240">
        <v>54688</v>
      </c>
      <c r="C14" s="240">
        <v>56817</v>
      </c>
      <c r="D14" s="240">
        <v>111505</v>
      </c>
      <c r="E14" s="240">
        <v>555</v>
      </c>
      <c r="F14" s="240">
        <v>639</v>
      </c>
      <c r="G14" s="240">
        <v>1194</v>
      </c>
      <c r="H14" s="240">
        <v>55243</v>
      </c>
      <c r="I14" s="240">
        <v>57456</v>
      </c>
      <c r="J14" s="240">
        <v>112699</v>
      </c>
      <c r="K14" s="240">
        <v>47171</v>
      </c>
      <c r="L14" s="240">
        <v>588</v>
      </c>
      <c r="M14" s="240">
        <v>47759</v>
      </c>
    </row>
    <row r="15" spans="1:14" s="38" customFormat="1" ht="14.15" customHeight="1" x14ac:dyDescent="0.2">
      <c r="A15" s="42">
        <v>41547</v>
      </c>
      <c r="B15" s="240">
        <v>54692</v>
      </c>
      <c r="C15" s="240">
        <v>56810</v>
      </c>
      <c r="D15" s="240">
        <v>111502</v>
      </c>
      <c r="E15" s="240">
        <v>555</v>
      </c>
      <c r="F15" s="240">
        <v>642</v>
      </c>
      <c r="G15" s="240">
        <v>1197</v>
      </c>
      <c r="H15" s="240">
        <v>55247</v>
      </c>
      <c r="I15" s="240">
        <v>57452</v>
      </c>
      <c r="J15" s="240">
        <v>112699</v>
      </c>
      <c r="K15" s="240">
        <v>47179</v>
      </c>
      <c r="L15" s="240">
        <v>591</v>
      </c>
      <c r="M15" s="240">
        <v>47770</v>
      </c>
    </row>
    <row r="16" spans="1:14" s="38" customFormat="1" ht="14.15" customHeight="1" x14ac:dyDescent="0.2">
      <c r="A16" s="43">
        <v>41578</v>
      </c>
      <c r="B16" s="240">
        <v>54685</v>
      </c>
      <c r="C16" s="240">
        <v>56861</v>
      </c>
      <c r="D16" s="240">
        <v>111546</v>
      </c>
      <c r="E16" s="240">
        <v>552</v>
      </c>
      <c r="F16" s="240">
        <v>643</v>
      </c>
      <c r="G16" s="240">
        <v>1195</v>
      </c>
      <c r="H16" s="240">
        <v>55237</v>
      </c>
      <c r="I16" s="240">
        <v>57504</v>
      </c>
      <c r="J16" s="240">
        <v>112741</v>
      </c>
      <c r="K16" s="240">
        <v>47205</v>
      </c>
      <c r="L16" s="240">
        <v>585</v>
      </c>
      <c r="M16" s="240">
        <v>47790</v>
      </c>
    </row>
    <row r="17" spans="1:13" s="38" customFormat="1" ht="14.15" customHeight="1" x14ac:dyDescent="0.2">
      <c r="A17" s="42">
        <v>41608</v>
      </c>
      <c r="B17" s="240">
        <v>54675</v>
      </c>
      <c r="C17" s="240">
        <v>56826</v>
      </c>
      <c r="D17" s="240">
        <v>111501</v>
      </c>
      <c r="E17" s="240">
        <v>533</v>
      </c>
      <c r="F17" s="240">
        <v>640</v>
      </c>
      <c r="G17" s="240">
        <v>1173</v>
      </c>
      <c r="H17" s="240">
        <v>55208</v>
      </c>
      <c r="I17" s="240">
        <v>57466</v>
      </c>
      <c r="J17" s="240">
        <v>112674</v>
      </c>
      <c r="K17" s="240">
        <v>47194</v>
      </c>
      <c r="L17" s="240">
        <v>568</v>
      </c>
      <c r="M17" s="240">
        <v>47762</v>
      </c>
    </row>
    <row r="18" spans="1:13" s="38" customFormat="1" ht="14.15" customHeight="1" x14ac:dyDescent="0.2">
      <c r="A18" s="43">
        <v>41639</v>
      </c>
      <c r="B18" s="240">
        <v>54613</v>
      </c>
      <c r="C18" s="240">
        <v>56781</v>
      </c>
      <c r="D18" s="240">
        <v>111394</v>
      </c>
      <c r="E18" s="240">
        <v>526</v>
      </c>
      <c r="F18" s="240">
        <v>632</v>
      </c>
      <c r="G18" s="240">
        <v>1158</v>
      </c>
      <c r="H18" s="240">
        <v>55139</v>
      </c>
      <c r="I18" s="240">
        <v>57413</v>
      </c>
      <c r="J18" s="240">
        <v>112552</v>
      </c>
      <c r="K18" s="240">
        <v>47169</v>
      </c>
      <c r="L18" s="240">
        <v>563</v>
      </c>
      <c r="M18" s="240">
        <v>47732</v>
      </c>
    </row>
    <row r="19" spans="1:13" s="38" customFormat="1" ht="5.15" customHeight="1" x14ac:dyDescent="0.2">
      <c r="A19" s="35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</row>
    <row r="20" spans="1:13" s="38" customFormat="1" ht="14.15" customHeight="1" x14ac:dyDescent="0.2">
      <c r="A20" s="42">
        <v>41670</v>
      </c>
      <c r="B20" s="240">
        <v>54597</v>
      </c>
      <c r="C20" s="240">
        <v>56756</v>
      </c>
      <c r="D20" s="240">
        <v>111353</v>
      </c>
      <c r="E20" s="240">
        <v>537</v>
      </c>
      <c r="F20" s="240">
        <v>628</v>
      </c>
      <c r="G20" s="240">
        <v>1165</v>
      </c>
      <c r="H20" s="240">
        <v>55134</v>
      </c>
      <c r="I20" s="240">
        <v>57384</v>
      </c>
      <c r="J20" s="240">
        <v>112518</v>
      </c>
      <c r="K20" s="240">
        <v>47189</v>
      </c>
      <c r="L20" s="240">
        <v>567</v>
      </c>
      <c r="M20" s="240">
        <v>47756</v>
      </c>
    </row>
    <row r="21" spans="1:13" s="38" customFormat="1" ht="14.15" customHeight="1" x14ac:dyDescent="0.2">
      <c r="A21" s="43">
        <v>41698</v>
      </c>
      <c r="B21" s="240">
        <v>54592</v>
      </c>
      <c r="C21" s="240">
        <v>56720</v>
      </c>
      <c r="D21" s="240">
        <v>111312</v>
      </c>
      <c r="E21" s="240">
        <v>529</v>
      </c>
      <c r="F21" s="240">
        <v>623</v>
      </c>
      <c r="G21" s="240">
        <v>1152</v>
      </c>
      <c r="H21" s="240">
        <v>55121</v>
      </c>
      <c r="I21" s="240">
        <v>57343</v>
      </c>
      <c r="J21" s="240">
        <v>112464</v>
      </c>
      <c r="K21" s="240">
        <v>47182</v>
      </c>
      <c r="L21" s="240">
        <v>561</v>
      </c>
      <c r="M21" s="240">
        <v>47743</v>
      </c>
    </row>
    <row r="22" spans="1:13" s="38" customFormat="1" ht="14.15" customHeight="1" x14ac:dyDescent="0.2">
      <c r="A22" s="42">
        <v>41729</v>
      </c>
      <c r="B22" s="240">
        <v>54563</v>
      </c>
      <c r="C22" s="240">
        <v>56673</v>
      </c>
      <c r="D22" s="240">
        <v>111236</v>
      </c>
      <c r="E22" s="240">
        <v>526</v>
      </c>
      <c r="F22" s="240">
        <v>633</v>
      </c>
      <c r="G22" s="240">
        <v>1159</v>
      </c>
      <c r="H22" s="240">
        <v>55089</v>
      </c>
      <c r="I22" s="240">
        <v>57306</v>
      </c>
      <c r="J22" s="240">
        <v>112395</v>
      </c>
      <c r="K22" s="240">
        <v>47311</v>
      </c>
      <c r="L22" s="240">
        <v>571</v>
      </c>
      <c r="M22" s="240">
        <v>47882</v>
      </c>
    </row>
    <row r="23" spans="1:13" s="38" customFormat="1" ht="14.15" customHeight="1" x14ac:dyDescent="0.2">
      <c r="A23" s="43">
        <v>41759</v>
      </c>
      <c r="B23" s="240">
        <v>54496</v>
      </c>
      <c r="C23" s="240">
        <v>56629</v>
      </c>
      <c r="D23" s="240">
        <v>111125</v>
      </c>
      <c r="E23" s="240">
        <v>519</v>
      </c>
      <c r="F23" s="240">
        <v>637</v>
      </c>
      <c r="G23" s="240">
        <v>1156</v>
      </c>
      <c r="H23" s="240">
        <v>55015</v>
      </c>
      <c r="I23" s="240">
        <v>57266</v>
      </c>
      <c r="J23" s="240">
        <v>112281</v>
      </c>
      <c r="K23" s="240">
        <v>47350</v>
      </c>
      <c r="L23" s="240">
        <v>569</v>
      </c>
      <c r="M23" s="240">
        <v>47919</v>
      </c>
    </row>
    <row r="24" spans="1:13" s="38" customFormat="1" ht="14.15" customHeight="1" x14ac:dyDescent="0.2">
      <c r="A24" s="42">
        <v>41790</v>
      </c>
      <c r="B24" s="240">
        <v>54462</v>
      </c>
      <c r="C24" s="240">
        <v>56649</v>
      </c>
      <c r="D24" s="240">
        <v>111111</v>
      </c>
      <c r="E24" s="240">
        <v>539</v>
      </c>
      <c r="F24" s="240">
        <v>634</v>
      </c>
      <c r="G24" s="240">
        <v>1173</v>
      </c>
      <c r="H24" s="240">
        <v>55001</v>
      </c>
      <c r="I24" s="240">
        <v>57283</v>
      </c>
      <c r="J24" s="240">
        <v>112284</v>
      </c>
      <c r="K24" s="240">
        <v>47376</v>
      </c>
      <c r="L24" s="240">
        <v>580</v>
      </c>
      <c r="M24" s="240">
        <v>47956</v>
      </c>
    </row>
    <row r="25" spans="1:13" s="38" customFormat="1" ht="14.15" customHeight="1" x14ac:dyDescent="0.2">
      <c r="A25" s="43">
        <v>41820</v>
      </c>
      <c r="B25" s="240">
        <v>54457</v>
      </c>
      <c r="C25" s="240">
        <v>56655</v>
      </c>
      <c r="D25" s="240">
        <v>111112</v>
      </c>
      <c r="E25" s="240">
        <v>527</v>
      </c>
      <c r="F25" s="240">
        <v>632</v>
      </c>
      <c r="G25" s="240">
        <v>1159</v>
      </c>
      <c r="H25" s="240">
        <v>54984</v>
      </c>
      <c r="I25" s="240">
        <v>57287</v>
      </c>
      <c r="J25" s="240">
        <v>112271</v>
      </c>
      <c r="K25" s="240">
        <v>47417</v>
      </c>
      <c r="L25" s="240">
        <v>568</v>
      </c>
      <c r="M25" s="240">
        <v>47985</v>
      </c>
    </row>
    <row r="26" spans="1:13" s="38" customFormat="1" ht="14.15" customHeight="1" x14ac:dyDescent="0.2">
      <c r="A26" s="42">
        <v>41851</v>
      </c>
      <c r="B26" s="240">
        <v>54407</v>
      </c>
      <c r="C26" s="240">
        <v>56641</v>
      </c>
      <c r="D26" s="240">
        <v>111048</v>
      </c>
      <c r="E26" s="240">
        <v>531</v>
      </c>
      <c r="F26" s="240">
        <v>628</v>
      </c>
      <c r="G26" s="240">
        <v>1159</v>
      </c>
      <c r="H26" s="240">
        <v>54938</v>
      </c>
      <c r="I26" s="240">
        <v>57269</v>
      </c>
      <c r="J26" s="240">
        <v>112207</v>
      </c>
      <c r="K26" s="240">
        <v>47407</v>
      </c>
      <c r="L26" s="240">
        <v>568</v>
      </c>
      <c r="M26" s="240">
        <v>47975</v>
      </c>
    </row>
    <row r="27" spans="1:13" s="38" customFormat="1" ht="14.15" customHeight="1" x14ac:dyDescent="0.2">
      <c r="A27" s="43">
        <v>41882</v>
      </c>
      <c r="B27" s="240">
        <v>54396</v>
      </c>
      <c r="C27" s="240">
        <v>56605</v>
      </c>
      <c r="D27" s="240">
        <v>111001</v>
      </c>
      <c r="E27" s="240">
        <v>524</v>
      </c>
      <c r="F27" s="240">
        <v>632</v>
      </c>
      <c r="G27" s="240">
        <v>1156</v>
      </c>
      <c r="H27" s="240">
        <v>54920</v>
      </c>
      <c r="I27" s="240">
        <v>57237</v>
      </c>
      <c r="J27" s="240">
        <v>112157</v>
      </c>
      <c r="K27" s="240">
        <v>47409</v>
      </c>
      <c r="L27" s="240">
        <v>560</v>
      </c>
      <c r="M27" s="240">
        <v>47969</v>
      </c>
    </row>
    <row r="28" spans="1:13" s="38" customFormat="1" ht="14.15" customHeight="1" x14ac:dyDescent="0.2">
      <c r="A28" s="42">
        <v>41912</v>
      </c>
      <c r="B28" s="240">
        <v>54388</v>
      </c>
      <c r="C28" s="240">
        <v>56565</v>
      </c>
      <c r="D28" s="240">
        <v>110953</v>
      </c>
      <c r="E28" s="240">
        <v>518</v>
      </c>
      <c r="F28" s="240">
        <v>631</v>
      </c>
      <c r="G28" s="240">
        <v>1149</v>
      </c>
      <c r="H28" s="240">
        <v>54906</v>
      </c>
      <c r="I28" s="240">
        <v>57196</v>
      </c>
      <c r="J28" s="240">
        <v>112102</v>
      </c>
      <c r="K28" s="240">
        <v>47416</v>
      </c>
      <c r="L28" s="240">
        <v>558</v>
      </c>
      <c r="M28" s="240">
        <v>47974</v>
      </c>
    </row>
    <row r="29" spans="1:13" s="38" customFormat="1" ht="14.15" customHeight="1" x14ac:dyDescent="0.2">
      <c r="A29" s="43">
        <v>41943</v>
      </c>
      <c r="B29" s="240">
        <v>54338</v>
      </c>
      <c r="C29" s="240">
        <v>56548</v>
      </c>
      <c r="D29" s="240">
        <v>110886</v>
      </c>
      <c r="E29" s="240">
        <v>511</v>
      </c>
      <c r="F29" s="240">
        <v>626</v>
      </c>
      <c r="G29" s="240">
        <v>1137</v>
      </c>
      <c r="H29" s="240">
        <v>54849</v>
      </c>
      <c r="I29" s="240">
        <v>57174</v>
      </c>
      <c r="J29" s="240">
        <v>112023</v>
      </c>
      <c r="K29" s="240">
        <v>47406</v>
      </c>
      <c r="L29" s="240">
        <v>550</v>
      </c>
      <c r="M29" s="240">
        <v>47956</v>
      </c>
    </row>
    <row r="30" spans="1:13" s="38" customFormat="1" ht="14.15" customHeight="1" x14ac:dyDescent="0.2">
      <c r="A30" s="42">
        <v>41973</v>
      </c>
      <c r="B30" s="240">
        <v>54287</v>
      </c>
      <c r="C30" s="240">
        <v>56547</v>
      </c>
      <c r="D30" s="240">
        <v>110834</v>
      </c>
      <c r="E30" s="240">
        <v>504</v>
      </c>
      <c r="F30" s="240">
        <v>619</v>
      </c>
      <c r="G30" s="240">
        <v>1123</v>
      </c>
      <c r="H30" s="240">
        <v>54791</v>
      </c>
      <c r="I30" s="240">
        <v>57166</v>
      </c>
      <c r="J30" s="240">
        <v>111957</v>
      </c>
      <c r="K30" s="240">
        <v>47394</v>
      </c>
      <c r="L30" s="240">
        <v>541</v>
      </c>
      <c r="M30" s="240">
        <v>47935</v>
      </c>
    </row>
    <row r="31" spans="1:13" s="38" customFormat="1" ht="14.15" customHeight="1" x14ac:dyDescent="0.2">
      <c r="A31" s="42">
        <v>42004</v>
      </c>
      <c r="B31" s="240">
        <v>54265</v>
      </c>
      <c r="C31" s="240">
        <v>56518</v>
      </c>
      <c r="D31" s="240">
        <v>110783</v>
      </c>
      <c r="E31" s="240">
        <v>510</v>
      </c>
      <c r="F31" s="240">
        <v>619</v>
      </c>
      <c r="G31" s="240">
        <v>1129</v>
      </c>
      <c r="H31" s="240">
        <v>54775</v>
      </c>
      <c r="I31" s="240">
        <v>57137</v>
      </c>
      <c r="J31" s="240">
        <v>111912</v>
      </c>
      <c r="K31" s="240">
        <v>47359</v>
      </c>
      <c r="L31" s="240">
        <v>544</v>
      </c>
      <c r="M31" s="240">
        <v>47903</v>
      </c>
    </row>
    <row r="32" spans="1:13" s="38" customFormat="1" ht="5.15" customHeight="1" x14ac:dyDescent="0.2">
      <c r="A32" s="35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</row>
    <row r="33" spans="1:14" s="38" customFormat="1" ht="14.15" customHeight="1" x14ac:dyDescent="0.2">
      <c r="A33" s="39" t="s">
        <v>36</v>
      </c>
      <c r="B33" s="240">
        <v>54247</v>
      </c>
      <c r="C33" s="240">
        <v>56484</v>
      </c>
      <c r="D33" s="240">
        <v>110731</v>
      </c>
      <c r="E33" s="240">
        <v>512</v>
      </c>
      <c r="F33" s="240">
        <v>604</v>
      </c>
      <c r="G33" s="240">
        <v>1116</v>
      </c>
      <c r="H33" s="240">
        <v>54759</v>
      </c>
      <c r="I33" s="240">
        <v>57088</v>
      </c>
      <c r="J33" s="240">
        <v>111847</v>
      </c>
      <c r="K33" s="240">
        <v>47339</v>
      </c>
      <c r="L33" s="240">
        <v>541</v>
      </c>
      <c r="M33" s="240">
        <v>47880</v>
      </c>
    </row>
    <row r="34" spans="1:14" s="38" customFormat="1" ht="14.15" customHeight="1" x14ac:dyDescent="0.2">
      <c r="A34" s="43">
        <v>42063</v>
      </c>
      <c r="B34" s="240">
        <v>54205</v>
      </c>
      <c r="C34" s="240">
        <v>56447</v>
      </c>
      <c r="D34" s="240">
        <v>110652</v>
      </c>
      <c r="E34" s="240">
        <v>501</v>
      </c>
      <c r="F34" s="240">
        <v>599</v>
      </c>
      <c r="G34" s="240">
        <v>1100</v>
      </c>
      <c r="H34" s="240">
        <v>54706</v>
      </c>
      <c r="I34" s="240">
        <v>57046</v>
      </c>
      <c r="J34" s="240">
        <v>111752</v>
      </c>
      <c r="K34" s="240">
        <v>47350</v>
      </c>
      <c r="L34" s="240">
        <v>529</v>
      </c>
      <c r="M34" s="240">
        <v>47879</v>
      </c>
    </row>
    <row r="35" spans="1:14" s="38" customFormat="1" ht="14.15" customHeight="1" x14ac:dyDescent="0.2">
      <c r="A35" s="42">
        <v>42094</v>
      </c>
      <c r="B35" s="240">
        <v>54103</v>
      </c>
      <c r="C35" s="240">
        <v>56393</v>
      </c>
      <c r="D35" s="240">
        <v>110496</v>
      </c>
      <c r="E35" s="240">
        <v>508</v>
      </c>
      <c r="F35" s="240">
        <v>612</v>
      </c>
      <c r="G35" s="240">
        <v>1120</v>
      </c>
      <c r="H35" s="240">
        <v>54611</v>
      </c>
      <c r="I35" s="240">
        <v>57005</v>
      </c>
      <c r="J35" s="240">
        <v>111616</v>
      </c>
      <c r="K35" s="240">
        <v>47421</v>
      </c>
      <c r="L35" s="240">
        <v>552</v>
      </c>
      <c r="M35" s="240">
        <v>47973</v>
      </c>
    </row>
    <row r="36" spans="1:14" s="38" customFormat="1" ht="14.15" customHeight="1" x14ac:dyDescent="0.2">
      <c r="A36" s="43">
        <v>42124</v>
      </c>
      <c r="B36" s="240">
        <v>54085</v>
      </c>
      <c r="C36" s="240">
        <v>56369</v>
      </c>
      <c r="D36" s="240">
        <v>110454</v>
      </c>
      <c r="E36" s="240">
        <v>511</v>
      </c>
      <c r="F36" s="240">
        <v>620</v>
      </c>
      <c r="G36" s="240">
        <v>1131</v>
      </c>
      <c r="H36" s="240">
        <v>54596</v>
      </c>
      <c r="I36" s="240">
        <v>56989</v>
      </c>
      <c r="J36" s="240">
        <v>111585</v>
      </c>
      <c r="K36" s="240">
        <v>47498</v>
      </c>
      <c r="L36" s="240">
        <v>561</v>
      </c>
      <c r="M36" s="240">
        <v>48059</v>
      </c>
      <c r="N36" s="41"/>
    </row>
    <row r="37" spans="1:14" s="38" customFormat="1" ht="14.15" customHeight="1" x14ac:dyDescent="0.2">
      <c r="A37" s="42">
        <v>42155</v>
      </c>
      <c r="B37" s="240">
        <v>54064</v>
      </c>
      <c r="C37" s="240">
        <v>56400</v>
      </c>
      <c r="D37" s="240">
        <v>110464</v>
      </c>
      <c r="E37" s="240">
        <v>502</v>
      </c>
      <c r="F37" s="240">
        <v>626</v>
      </c>
      <c r="G37" s="240">
        <v>1128</v>
      </c>
      <c r="H37" s="240">
        <v>54566</v>
      </c>
      <c r="I37" s="240">
        <v>57026</v>
      </c>
      <c r="J37" s="240">
        <v>111592</v>
      </c>
      <c r="K37" s="240">
        <v>47514</v>
      </c>
      <c r="L37" s="240">
        <v>560</v>
      </c>
      <c r="M37" s="240">
        <v>48074</v>
      </c>
      <c r="N37" s="41"/>
    </row>
    <row r="38" spans="1:14" s="38" customFormat="1" ht="14.15" customHeight="1" x14ac:dyDescent="0.2">
      <c r="A38" s="43">
        <v>42185</v>
      </c>
      <c r="B38" s="240">
        <v>54062</v>
      </c>
      <c r="C38" s="240">
        <v>56378</v>
      </c>
      <c r="D38" s="240">
        <v>110440</v>
      </c>
      <c r="E38" s="240">
        <v>518</v>
      </c>
      <c r="F38" s="240">
        <v>630</v>
      </c>
      <c r="G38" s="240">
        <v>1148</v>
      </c>
      <c r="H38" s="240">
        <v>54580</v>
      </c>
      <c r="I38" s="240">
        <v>57008</v>
      </c>
      <c r="J38" s="240">
        <v>111588</v>
      </c>
      <c r="K38" s="240">
        <v>47528</v>
      </c>
      <c r="L38" s="240">
        <v>579</v>
      </c>
      <c r="M38" s="240">
        <v>48107</v>
      </c>
      <c r="N38" s="41"/>
    </row>
    <row r="39" spans="1:14" s="38" customFormat="1" ht="14.15" customHeight="1" x14ac:dyDescent="0.2">
      <c r="A39" s="42">
        <v>42216</v>
      </c>
      <c r="B39" s="240">
        <v>54061</v>
      </c>
      <c r="C39" s="240">
        <v>56375</v>
      </c>
      <c r="D39" s="240">
        <v>110436</v>
      </c>
      <c r="E39" s="240">
        <v>511</v>
      </c>
      <c r="F39" s="240">
        <v>626</v>
      </c>
      <c r="G39" s="240">
        <v>1137</v>
      </c>
      <c r="H39" s="240">
        <v>54572</v>
      </c>
      <c r="I39" s="240">
        <v>57001</v>
      </c>
      <c r="J39" s="240">
        <v>111573</v>
      </c>
      <c r="K39" s="240">
        <v>47550</v>
      </c>
      <c r="L39" s="240">
        <v>570</v>
      </c>
      <c r="M39" s="240">
        <v>48120</v>
      </c>
      <c r="N39" s="41"/>
    </row>
    <row r="40" spans="1:14" s="38" customFormat="1" ht="14.15" customHeight="1" x14ac:dyDescent="0.2">
      <c r="A40" s="43">
        <v>42247</v>
      </c>
      <c r="B40" s="240">
        <v>54087</v>
      </c>
      <c r="C40" s="240">
        <v>56415</v>
      </c>
      <c r="D40" s="240">
        <v>110502</v>
      </c>
      <c r="E40" s="240">
        <v>513</v>
      </c>
      <c r="F40" s="240">
        <v>621</v>
      </c>
      <c r="G40" s="240">
        <v>1134</v>
      </c>
      <c r="H40" s="240">
        <v>54600</v>
      </c>
      <c r="I40" s="240">
        <v>57036</v>
      </c>
      <c r="J40" s="240">
        <v>111636</v>
      </c>
      <c r="K40" s="240">
        <v>47559</v>
      </c>
      <c r="L40" s="240">
        <v>565</v>
      </c>
      <c r="M40" s="240">
        <v>48124</v>
      </c>
      <c r="N40" s="41"/>
    </row>
    <row r="41" spans="1:14" s="38" customFormat="1" ht="14.15" customHeight="1" x14ac:dyDescent="0.2">
      <c r="A41" s="42">
        <v>42277</v>
      </c>
      <c r="B41" s="240">
        <v>54071</v>
      </c>
      <c r="C41" s="240">
        <v>56420</v>
      </c>
      <c r="D41" s="240">
        <v>110491</v>
      </c>
      <c r="E41" s="240">
        <v>509</v>
      </c>
      <c r="F41" s="240">
        <v>626</v>
      </c>
      <c r="G41" s="240">
        <v>1135</v>
      </c>
      <c r="H41" s="240">
        <v>54580</v>
      </c>
      <c r="I41" s="240">
        <v>57046</v>
      </c>
      <c r="J41" s="240">
        <v>111626</v>
      </c>
      <c r="K41" s="240">
        <v>47573</v>
      </c>
      <c r="L41" s="240">
        <v>569</v>
      </c>
      <c r="M41" s="240">
        <v>48142</v>
      </c>
      <c r="N41" s="41"/>
    </row>
    <row r="42" spans="1:14" s="38" customFormat="1" ht="14.15" customHeight="1" x14ac:dyDescent="0.2">
      <c r="A42" s="43">
        <v>42308</v>
      </c>
      <c r="B42" s="240">
        <v>54065</v>
      </c>
      <c r="C42" s="240">
        <v>56423</v>
      </c>
      <c r="D42" s="240">
        <v>110488</v>
      </c>
      <c r="E42" s="240">
        <v>509</v>
      </c>
      <c r="F42" s="240">
        <v>635</v>
      </c>
      <c r="G42" s="240">
        <v>1144</v>
      </c>
      <c r="H42" s="240">
        <v>54574</v>
      </c>
      <c r="I42" s="240">
        <v>57058</v>
      </c>
      <c r="J42" s="240">
        <v>111632</v>
      </c>
      <c r="K42" s="240">
        <v>47603</v>
      </c>
      <c r="L42" s="240">
        <v>568</v>
      </c>
      <c r="M42" s="240">
        <v>48171</v>
      </c>
      <c r="N42" s="41"/>
    </row>
    <row r="43" spans="1:14" s="38" customFormat="1" ht="14.15" customHeight="1" x14ac:dyDescent="0.2">
      <c r="A43" s="42">
        <v>42338</v>
      </c>
      <c r="B43" s="240">
        <v>54055</v>
      </c>
      <c r="C43" s="240">
        <v>56415</v>
      </c>
      <c r="D43" s="240">
        <v>110470</v>
      </c>
      <c r="E43" s="240">
        <v>521</v>
      </c>
      <c r="F43" s="240">
        <v>639</v>
      </c>
      <c r="G43" s="240">
        <v>1160</v>
      </c>
      <c r="H43" s="240">
        <v>54576</v>
      </c>
      <c r="I43" s="240">
        <v>57054</v>
      </c>
      <c r="J43" s="240">
        <v>111630</v>
      </c>
      <c r="K43" s="240">
        <v>47588</v>
      </c>
      <c r="L43" s="240">
        <v>578</v>
      </c>
      <c r="M43" s="240">
        <v>48166</v>
      </c>
      <c r="N43" s="41"/>
    </row>
    <row r="44" spans="1:14" s="38" customFormat="1" ht="14.15" customHeight="1" x14ac:dyDescent="0.2">
      <c r="A44" s="42">
        <v>42369</v>
      </c>
      <c r="B44" s="240">
        <v>54044</v>
      </c>
      <c r="C44" s="240">
        <v>56400</v>
      </c>
      <c r="D44" s="240">
        <v>110444</v>
      </c>
      <c r="E44" s="240">
        <v>516</v>
      </c>
      <c r="F44" s="240">
        <v>641</v>
      </c>
      <c r="G44" s="240">
        <v>1157</v>
      </c>
      <c r="H44" s="240">
        <v>54560</v>
      </c>
      <c r="I44" s="240">
        <v>57041</v>
      </c>
      <c r="J44" s="240">
        <v>111601</v>
      </c>
      <c r="K44" s="240">
        <v>47606</v>
      </c>
      <c r="L44" s="240">
        <v>574</v>
      </c>
      <c r="M44" s="240">
        <v>48180</v>
      </c>
      <c r="N44" s="41"/>
    </row>
    <row r="45" spans="1:14" s="38" customFormat="1" ht="5.15" customHeight="1" x14ac:dyDescent="0.2">
      <c r="A45" s="35"/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</row>
    <row r="46" spans="1:14" s="38" customFormat="1" ht="14.15" customHeight="1" x14ac:dyDescent="0.2">
      <c r="A46" s="44">
        <v>42400</v>
      </c>
      <c r="B46" s="240">
        <v>54065</v>
      </c>
      <c r="C46" s="240">
        <v>56428</v>
      </c>
      <c r="D46" s="240">
        <f>SUM(B46:C46)</f>
        <v>110493</v>
      </c>
      <c r="E46" s="240">
        <v>513</v>
      </c>
      <c r="F46" s="240">
        <v>643</v>
      </c>
      <c r="G46" s="240">
        <f>SUM(E46:F46)</f>
        <v>1156</v>
      </c>
      <c r="H46" s="240">
        <v>54578</v>
      </c>
      <c r="I46" s="240">
        <v>57071</v>
      </c>
      <c r="J46" s="240">
        <f>SUM(H46:I46)</f>
        <v>111649</v>
      </c>
      <c r="K46" s="240">
        <v>47631</v>
      </c>
      <c r="L46" s="240">
        <v>562</v>
      </c>
      <c r="M46" s="240">
        <f>SUM(K46:L46)</f>
        <v>48193</v>
      </c>
      <c r="N46" s="41"/>
    </row>
    <row r="47" spans="1:14" s="38" customFormat="1" ht="14.15" customHeight="1" x14ac:dyDescent="0.2">
      <c r="A47" s="43">
        <v>42429</v>
      </c>
      <c r="B47" s="240">
        <v>54060</v>
      </c>
      <c r="C47" s="240">
        <v>56406</v>
      </c>
      <c r="D47" s="240">
        <f t="shared" ref="D47:D57" si="0">SUM(B47:C47)</f>
        <v>110466</v>
      </c>
      <c r="E47" s="240">
        <v>522</v>
      </c>
      <c r="F47" s="240">
        <v>640</v>
      </c>
      <c r="G47" s="240">
        <f t="shared" ref="G47:G57" si="1">SUM(E47:F47)</f>
        <v>1162</v>
      </c>
      <c r="H47" s="240">
        <v>54582</v>
      </c>
      <c r="I47" s="240">
        <v>57046</v>
      </c>
      <c r="J47" s="240">
        <f t="shared" ref="J47:J57" si="2">SUM(H47:I47)</f>
        <v>111628</v>
      </c>
      <c r="K47" s="240">
        <v>47651</v>
      </c>
      <c r="L47" s="240">
        <v>571</v>
      </c>
      <c r="M47" s="240">
        <f t="shared" ref="M47:M57" si="3">SUM(K47:L47)</f>
        <v>48222</v>
      </c>
      <c r="N47" s="41"/>
    </row>
    <row r="48" spans="1:14" s="38" customFormat="1" ht="14.15" customHeight="1" x14ac:dyDescent="0.2">
      <c r="A48" s="42">
        <v>42460</v>
      </c>
      <c r="B48" s="240">
        <v>53974</v>
      </c>
      <c r="C48" s="240">
        <v>56339</v>
      </c>
      <c r="D48" s="240">
        <f t="shared" si="0"/>
        <v>110313</v>
      </c>
      <c r="E48" s="240">
        <v>525</v>
      </c>
      <c r="F48" s="240">
        <v>645</v>
      </c>
      <c r="G48" s="240">
        <f t="shared" si="1"/>
        <v>1170</v>
      </c>
      <c r="H48" s="240">
        <v>54499</v>
      </c>
      <c r="I48" s="240">
        <v>56984</v>
      </c>
      <c r="J48" s="240">
        <f t="shared" si="2"/>
        <v>111483</v>
      </c>
      <c r="K48" s="240">
        <v>47761</v>
      </c>
      <c r="L48" s="240">
        <v>581</v>
      </c>
      <c r="M48" s="240">
        <f t="shared" si="3"/>
        <v>48342</v>
      </c>
      <c r="N48" s="41"/>
    </row>
    <row r="49" spans="1:14" s="38" customFormat="1" ht="14.15" customHeight="1" x14ac:dyDescent="0.2">
      <c r="A49" s="43">
        <v>42490</v>
      </c>
      <c r="B49" s="240">
        <v>54038</v>
      </c>
      <c r="C49" s="240">
        <v>56376</v>
      </c>
      <c r="D49" s="240">
        <f t="shared" si="0"/>
        <v>110414</v>
      </c>
      <c r="E49" s="240">
        <v>536</v>
      </c>
      <c r="F49" s="240">
        <v>637</v>
      </c>
      <c r="G49" s="240">
        <f t="shared" si="1"/>
        <v>1173</v>
      </c>
      <c r="H49" s="240">
        <v>54574</v>
      </c>
      <c r="I49" s="240">
        <v>57013</v>
      </c>
      <c r="J49" s="240">
        <f t="shared" si="2"/>
        <v>111587</v>
      </c>
      <c r="K49" s="240">
        <v>47869</v>
      </c>
      <c r="L49" s="240">
        <v>585</v>
      </c>
      <c r="M49" s="240">
        <f t="shared" si="3"/>
        <v>48454</v>
      </c>
      <c r="N49" s="41"/>
    </row>
    <row r="50" spans="1:14" s="38" customFormat="1" ht="14.15" customHeight="1" x14ac:dyDescent="0.2">
      <c r="A50" s="42">
        <v>42521</v>
      </c>
      <c r="B50" s="240">
        <v>54057</v>
      </c>
      <c r="C50" s="240">
        <v>56359</v>
      </c>
      <c r="D50" s="240">
        <f t="shared" si="0"/>
        <v>110416</v>
      </c>
      <c r="E50" s="240">
        <v>535</v>
      </c>
      <c r="F50" s="240">
        <v>633</v>
      </c>
      <c r="G50" s="240">
        <f t="shared" si="1"/>
        <v>1168</v>
      </c>
      <c r="H50" s="240">
        <v>54592</v>
      </c>
      <c r="I50" s="240">
        <v>56992</v>
      </c>
      <c r="J50" s="240">
        <f t="shared" si="2"/>
        <v>111584</v>
      </c>
      <c r="K50" s="240">
        <v>47902</v>
      </c>
      <c r="L50" s="240">
        <v>586</v>
      </c>
      <c r="M50" s="240">
        <f t="shared" si="3"/>
        <v>48488</v>
      </c>
      <c r="N50" s="41"/>
    </row>
    <row r="51" spans="1:14" s="38" customFormat="1" ht="14.15" customHeight="1" x14ac:dyDescent="0.2">
      <c r="A51" s="43">
        <v>42551</v>
      </c>
      <c r="B51" s="240">
        <v>54023</v>
      </c>
      <c r="C51" s="240">
        <v>56357</v>
      </c>
      <c r="D51" s="240">
        <f t="shared" si="0"/>
        <v>110380</v>
      </c>
      <c r="E51" s="240">
        <v>532</v>
      </c>
      <c r="F51" s="240">
        <v>631</v>
      </c>
      <c r="G51" s="240">
        <f t="shared" si="1"/>
        <v>1163</v>
      </c>
      <c r="H51" s="240">
        <v>54555</v>
      </c>
      <c r="I51" s="240">
        <v>56988</v>
      </c>
      <c r="J51" s="240">
        <f t="shared" si="2"/>
        <v>111543</v>
      </c>
      <c r="K51" s="240">
        <v>47921</v>
      </c>
      <c r="L51" s="240">
        <v>583</v>
      </c>
      <c r="M51" s="240">
        <f t="shared" si="3"/>
        <v>48504</v>
      </c>
      <c r="N51" s="41"/>
    </row>
    <row r="52" spans="1:14" s="38" customFormat="1" ht="14.15" customHeight="1" x14ac:dyDescent="0.2">
      <c r="A52" s="42">
        <v>42582</v>
      </c>
      <c r="B52" s="240">
        <v>54079</v>
      </c>
      <c r="C52" s="240">
        <v>56376</v>
      </c>
      <c r="D52" s="240">
        <f t="shared" si="0"/>
        <v>110455</v>
      </c>
      <c r="E52" s="240">
        <v>531</v>
      </c>
      <c r="F52" s="240">
        <v>630</v>
      </c>
      <c r="G52" s="240">
        <f t="shared" si="1"/>
        <v>1161</v>
      </c>
      <c r="H52" s="240">
        <v>54610</v>
      </c>
      <c r="I52" s="240">
        <v>57006</v>
      </c>
      <c r="J52" s="240">
        <f t="shared" si="2"/>
        <v>111616</v>
      </c>
      <c r="K52" s="240">
        <v>47958</v>
      </c>
      <c r="L52" s="240">
        <v>584</v>
      </c>
      <c r="M52" s="240">
        <f t="shared" si="3"/>
        <v>48542</v>
      </c>
      <c r="N52" s="41"/>
    </row>
    <row r="53" spans="1:14" s="38" customFormat="1" ht="14.15" customHeight="1" x14ac:dyDescent="0.2">
      <c r="A53" s="43">
        <v>42613</v>
      </c>
      <c r="B53" s="240">
        <v>54088</v>
      </c>
      <c r="C53" s="240">
        <v>56358</v>
      </c>
      <c r="D53" s="240">
        <f t="shared" si="0"/>
        <v>110446</v>
      </c>
      <c r="E53" s="240">
        <v>528</v>
      </c>
      <c r="F53" s="240">
        <v>631</v>
      </c>
      <c r="G53" s="240">
        <f t="shared" si="1"/>
        <v>1159</v>
      </c>
      <c r="H53" s="240">
        <v>54616</v>
      </c>
      <c r="I53" s="240">
        <v>56989</v>
      </c>
      <c r="J53" s="240">
        <f t="shared" si="2"/>
        <v>111605</v>
      </c>
      <c r="K53" s="240">
        <v>47976</v>
      </c>
      <c r="L53" s="240">
        <v>588</v>
      </c>
      <c r="M53" s="240">
        <f t="shared" si="3"/>
        <v>48564</v>
      </c>
      <c r="N53" s="41"/>
    </row>
    <row r="54" spans="1:14" s="38" customFormat="1" ht="14.15" customHeight="1" x14ac:dyDescent="0.2">
      <c r="A54" s="42">
        <v>42643</v>
      </c>
      <c r="B54" s="240">
        <v>54041</v>
      </c>
      <c r="C54" s="240">
        <v>56325</v>
      </c>
      <c r="D54" s="240">
        <f t="shared" si="0"/>
        <v>110366</v>
      </c>
      <c r="E54" s="240">
        <v>542</v>
      </c>
      <c r="F54" s="240">
        <v>642</v>
      </c>
      <c r="G54" s="240">
        <f t="shared" si="1"/>
        <v>1184</v>
      </c>
      <c r="H54" s="240">
        <v>54583</v>
      </c>
      <c r="I54" s="240">
        <v>56967</v>
      </c>
      <c r="J54" s="240">
        <f t="shared" si="2"/>
        <v>111550</v>
      </c>
      <c r="K54" s="240">
        <v>47987</v>
      </c>
      <c r="L54" s="240">
        <v>605</v>
      </c>
      <c r="M54" s="240">
        <f t="shared" si="3"/>
        <v>48592</v>
      </c>
      <c r="N54" s="41"/>
    </row>
    <row r="55" spans="1:14" s="38" customFormat="1" ht="14.15" customHeight="1" x14ac:dyDescent="0.2">
      <c r="A55" s="43">
        <v>42674</v>
      </c>
      <c r="B55" s="240">
        <v>54032</v>
      </c>
      <c r="C55" s="240">
        <v>56305</v>
      </c>
      <c r="D55" s="240">
        <f t="shared" si="0"/>
        <v>110337</v>
      </c>
      <c r="E55" s="240">
        <v>548</v>
      </c>
      <c r="F55" s="240">
        <v>651</v>
      </c>
      <c r="G55" s="240">
        <f t="shared" si="1"/>
        <v>1199</v>
      </c>
      <c r="H55" s="240">
        <v>54580</v>
      </c>
      <c r="I55" s="240">
        <v>56956</v>
      </c>
      <c r="J55" s="240">
        <f t="shared" si="2"/>
        <v>111536</v>
      </c>
      <c r="K55" s="240">
        <v>47986</v>
      </c>
      <c r="L55" s="240">
        <v>616</v>
      </c>
      <c r="M55" s="240">
        <f t="shared" si="3"/>
        <v>48602</v>
      </c>
      <c r="N55" s="41"/>
    </row>
    <row r="56" spans="1:14" s="38" customFormat="1" ht="14.15" customHeight="1" x14ac:dyDescent="0.2">
      <c r="A56" s="42">
        <v>42704</v>
      </c>
      <c r="B56" s="240">
        <v>53997</v>
      </c>
      <c r="C56" s="240">
        <v>56263</v>
      </c>
      <c r="D56" s="240">
        <f t="shared" si="0"/>
        <v>110260</v>
      </c>
      <c r="E56" s="240">
        <v>549</v>
      </c>
      <c r="F56" s="240">
        <v>643</v>
      </c>
      <c r="G56" s="240">
        <f t="shared" si="1"/>
        <v>1192</v>
      </c>
      <c r="H56" s="240">
        <v>54546</v>
      </c>
      <c r="I56" s="240">
        <v>56906</v>
      </c>
      <c r="J56" s="240">
        <f t="shared" si="2"/>
        <v>111452</v>
      </c>
      <c r="K56" s="240">
        <v>47977</v>
      </c>
      <c r="L56" s="240">
        <v>608</v>
      </c>
      <c r="M56" s="240">
        <f t="shared" si="3"/>
        <v>48585</v>
      </c>
      <c r="N56" s="41"/>
    </row>
    <row r="57" spans="1:14" s="38" customFormat="1" ht="14.15" customHeight="1" x14ac:dyDescent="0.2">
      <c r="A57" s="42">
        <v>42735</v>
      </c>
      <c r="B57" s="240">
        <v>53956</v>
      </c>
      <c r="C57" s="240">
        <v>56258</v>
      </c>
      <c r="D57" s="240">
        <f t="shared" si="0"/>
        <v>110214</v>
      </c>
      <c r="E57" s="240">
        <v>550</v>
      </c>
      <c r="F57" s="240">
        <v>646</v>
      </c>
      <c r="G57" s="240">
        <f t="shared" si="1"/>
        <v>1196</v>
      </c>
      <c r="H57" s="240">
        <v>54506</v>
      </c>
      <c r="I57" s="240">
        <v>56904</v>
      </c>
      <c r="J57" s="240">
        <f t="shared" si="2"/>
        <v>111410</v>
      </c>
      <c r="K57" s="240">
        <v>47966</v>
      </c>
      <c r="L57" s="240">
        <v>611</v>
      </c>
      <c r="M57" s="240">
        <f t="shared" si="3"/>
        <v>48577</v>
      </c>
      <c r="N57" s="41"/>
    </row>
    <row r="58" spans="1:14" s="31" customFormat="1" ht="18" customHeight="1" x14ac:dyDescent="0.2">
      <c r="A58" s="29" t="s">
        <v>35</v>
      </c>
      <c r="B58" s="30"/>
      <c r="C58" s="29"/>
      <c r="D58" s="30"/>
      <c r="E58" s="30"/>
      <c r="F58" s="30"/>
      <c r="G58" s="30"/>
    </row>
    <row r="59" spans="1:14" s="31" customFormat="1" ht="14.25" customHeight="1" x14ac:dyDescent="0.2">
      <c r="A59" s="32"/>
      <c r="B59" s="32"/>
      <c r="C59" s="32"/>
      <c r="D59" s="32"/>
      <c r="E59" s="32"/>
      <c r="F59" s="32"/>
      <c r="G59" s="32"/>
      <c r="H59" s="32"/>
      <c r="I59" s="33"/>
      <c r="J59" s="32"/>
      <c r="K59" s="371" t="s">
        <v>25</v>
      </c>
      <c r="L59" s="371"/>
      <c r="M59" s="371"/>
      <c r="N59" s="244"/>
    </row>
    <row r="60" spans="1:14" s="31" customFormat="1" ht="16" customHeight="1" x14ac:dyDescent="0.2">
      <c r="A60" s="361" t="s">
        <v>26</v>
      </c>
      <c r="B60" s="365" t="s">
        <v>27</v>
      </c>
      <c r="C60" s="374"/>
      <c r="D60" s="374"/>
      <c r="E60" s="374"/>
      <c r="F60" s="374"/>
      <c r="G60" s="374"/>
      <c r="H60" s="374"/>
      <c r="I60" s="374"/>
      <c r="J60" s="366"/>
      <c r="K60" s="365" t="s">
        <v>28</v>
      </c>
      <c r="L60" s="374"/>
      <c r="M60" s="374"/>
      <c r="N60" s="244"/>
    </row>
    <row r="61" spans="1:14" s="31" customFormat="1" ht="16" customHeight="1" x14ac:dyDescent="0.2">
      <c r="A61" s="386"/>
      <c r="B61" s="374" t="s">
        <v>29</v>
      </c>
      <c r="C61" s="375"/>
      <c r="D61" s="379"/>
      <c r="E61" s="365" t="s">
        <v>30</v>
      </c>
      <c r="F61" s="375"/>
      <c r="G61" s="379"/>
      <c r="H61" s="388" t="s">
        <v>31</v>
      </c>
      <c r="I61" s="380"/>
      <c r="J61" s="389"/>
      <c r="K61" s="367" t="s">
        <v>29</v>
      </c>
      <c r="L61" s="382" t="s">
        <v>30</v>
      </c>
      <c r="M61" s="384" t="s">
        <v>32</v>
      </c>
      <c r="N61" s="244"/>
    </row>
    <row r="62" spans="1:14" s="31" customFormat="1" ht="16" customHeight="1" x14ac:dyDescent="0.2">
      <c r="A62" s="387"/>
      <c r="B62" s="230" t="s">
        <v>33</v>
      </c>
      <c r="C62" s="34" t="s">
        <v>34</v>
      </c>
      <c r="D62" s="34" t="s">
        <v>31</v>
      </c>
      <c r="E62" s="34" t="s">
        <v>33</v>
      </c>
      <c r="F62" s="34" t="s">
        <v>34</v>
      </c>
      <c r="G62" s="34" t="s">
        <v>31</v>
      </c>
      <c r="H62" s="34" t="s">
        <v>33</v>
      </c>
      <c r="I62" s="34" t="s">
        <v>34</v>
      </c>
      <c r="J62" s="230" t="s">
        <v>32</v>
      </c>
      <c r="K62" s="381"/>
      <c r="L62" s="383"/>
      <c r="M62" s="385"/>
      <c r="N62" s="244"/>
    </row>
    <row r="63" spans="1:14" s="38" customFormat="1" ht="5.15" customHeight="1" x14ac:dyDescent="0.2">
      <c r="A63" s="228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</row>
    <row r="64" spans="1:14" s="31" customFormat="1" ht="14.15" customHeight="1" x14ac:dyDescent="0.2">
      <c r="A64" s="44">
        <v>42766</v>
      </c>
      <c r="B64" s="45">
        <v>53927</v>
      </c>
      <c r="C64" s="241">
        <v>56215</v>
      </c>
      <c r="D64" s="240">
        <f>SUM(B64:C64)</f>
        <v>110142</v>
      </c>
      <c r="E64" s="46">
        <v>564</v>
      </c>
      <c r="F64" s="46">
        <v>653</v>
      </c>
      <c r="G64" s="240">
        <f>SUM(E64:F64)</f>
        <v>1217</v>
      </c>
      <c r="H64" s="241">
        <v>54491</v>
      </c>
      <c r="I64" s="241">
        <v>56868</v>
      </c>
      <c r="J64" s="240">
        <f>SUM(H64:I64)</f>
        <v>111359</v>
      </c>
      <c r="K64" s="241">
        <v>47956</v>
      </c>
      <c r="L64" s="241">
        <v>622</v>
      </c>
      <c r="M64" s="240">
        <f>SUM(K64:L64)</f>
        <v>48578</v>
      </c>
    </row>
    <row r="65" spans="1:13" s="31" customFormat="1" ht="14.15" customHeight="1" x14ac:dyDescent="0.2">
      <c r="A65" s="43">
        <v>42794</v>
      </c>
      <c r="B65" s="45">
        <v>53901</v>
      </c>
      <c r="C65" s="241">
        <v>56220</v>
      </c>
      <c r="D65" s="240">
        <f t="shared" ref="D65:D75" si="4">SUM(B65:C65)</f>
        <v>110121</v>
      </c>
      <c r="E65" s="46">
        <v>567</v>
      </c>
      <c r="F65" s="46">
        <v>653</v>
      </c>
      <c r="G65" s="240">
        <f t="shared" ref="G65:G75" si="5">SUM(E65:F65)</f>
        <v>1220</v>
      </c>
      <c r="H65" s="241">
        <v>54468</v>
      </c>
      <c r="I65" s="241">
        <v>56873</v>
      </c>
      <c r="J65" s="240">
        <f t="shared" ref="J65:J75" si="6">SUM(H65:I65)</f>
        <v>111341</v>
      </c>
      <c r="K65" s="241">
        <v>47956</v>
      </c>
      <c r="L65" s="241">
        <v>623</v>
      </c>
      <c r="M65" s="240">
        <f t="shared" ref="M65:M75" si="7">SUM(K65:L65)</f>
        <v>48579</v>
      </c>
    </row>
    <row r="66" spans="1:13" s="31" customFormat="1" ht="14.15" customHeight="1" x14ac:dyDescent="0.2">
      <c r="A66" s="44">
        <v>42825</v>
      </c>
      <c r="B66" s="45">
        <v>53844</v>
      </c>
      <c r="C66" s="241">
        <v>56168</v>
      </c>
      <c r="D66" s="240">
        <f t="shared" si="4"/>
        <v>110012</v>
      </c>
      <c r="E66" s="46">
        <v>561</v>
      </c>
      <c r="F66" s="46">
        <v>666</v>
      </c>
      <c r="G66" s="240">
        <f t="shared" si="5"/>
        <v>1227</v>
      </c>
      <c r="H66" s="241">
        <v>54405</v>
      </c>
      <c r="I66" s="241">
        <v>56834</v>
      </c>
      <c r="J66" s="240">
        <f t="shared" si="6"/>
        <v>111239</v>
      </c>
      <c r="K66" s="241">
        <v>48050</v>
      </c>
      <c r="L66" s="241">
        <v>625</v>
      </c>
      <c r="M66" s="240">
        <f t="shared" si="7"/>
        <v>48675</v>
      </c>
    </row>
    <row r="67" spans="1:13" s="31" customFormat="1" ht="14.15" customHeight="1" x14ac:dyDescent="0.2">
      <c r="A67" s="43">
        <v>42855</v>
      </c>
      <c r="B67" s="45">
        <v>53765</v>
      </c>
      <c r="C67" s="241">
        <v>56118</v>
      </c>
      <c r="D67" s="240">
        <f t="shared" si="4"/>
        <v>109883</v>
      </c>
      <c r="E67" s="46">
        <v>571</v>
      </c>
      <c r="F67" s="46">
        <v>670</v>
      </c>
      <c r="G67" s="240">
        <f t="shared" si="5"/>
        <v>1241</v>
      </c>
      <c r="H67" s="241">
        <v>54336</v>
      </c>
      <c r="I67" s="241">
        <v>56788</v>
      </c>
      <c r="J67" s="240">
        <f t="shared" si="6"/>
        <v>111124</v>
      </c>
      <c r="K67" s="241">
        <v>48085</v>
      </c>
      <c r="L67" s="241">
        <v>630</v>
      </c>
      <c r="M67" s="240">
        <f t="shared" si="7"/>
        <v>48715</v>
      </c>
    </row>
    <row r="68" spans="1:13" s="31" customFormat="1" ht="14.15" customHeight="1" x14ac:dyDescent="0.2">
      <c r="A68" s="44">
        <v>42886</v>
      </c>
      <c r="B68" s="45">
        <v>53744</v>
      </c>
      <c r="C68" s="241">
        <v>56147</v>
      </c>
      <c r="D68" s="240">
        <f t="shared" si="4"/>
        <v>109891</v>
      </c>
      <c r="E68" s="46">
        <v>575</v>
      </c>
      <c r="F68" s="46">
        <v>671</v>
      </c>
      <c r="G68" s="240">
        <f t="shared" si="5"/>
        <v>1246</v>
      </c>
      <c r="H68" s="241">
        <v>54319</v>
      </c>
      <c r="I68" s="241">
        <v>56818</v>
      </c>
      <c r="J68" s="240">
        <f t="shared" si="6"/>
        <v>111137</v>
      </c>
      <c r="K68" s="241">
        <v>48105</v>
      </c>
      <c r="L68" s="241">
        <v>635</v>
      </c>
      <c r="M68" s="240">
        <f t="shared" si="7"/>
        <v>48740</v>
      </c>
    </row>
    <row r="69" spans="1:13" s="31" customFormat="1" ht="14.15" customHeight="1" x14ac:dyDescent="0.2">
      <c r="A69" s="43">
        <v>42916</v>
      </c>
      <c r="B69" s="45">
        <v>53719</v>
      </c>
      <c r="C69" s="241">
        <v>56135</v>
      </c>
      <c r="D69" s="240">
        <f t="shared" si="4"/>
        <v>109854</v>
      </c>
      <c r="E69" s="46">
        <v>576</v>
      </c>
      <c r="F69" s="46">
        <v>682</v>
      </c>
      <c r="G69" s="240">
        <f t="shared" si="5"/>
        <v>1258</v>
      </c>
      <c r="H69" s="241">
        <v>54295</v>
      </c>
      <c r="I69" s="241">
        <v>56817</v>
      </c>
      <c r="J69" s="240">
        <f t="shared" si="6"/>
        <v>111112</v>
      </c>
      <c r="K69" s="241">
        <v>48105</v>
      </c>
      <c r="L69" s="241">
        <v>646</v>
      </c>
      <c r="M69" s="240">
        <f t="shared" si="7"/>
        <v>48751</v>
      </c>
    </row>
    <row r="70" spans="1:13" s="31" customFormat="1" ht="14.15" customHeight="1" x14ac:dyDescent="0.2">
      <c r="A70" s="44">
        <v>42947</v>
      </c>
      <c r="B70" s="45">
        <v>53734</v>
      </c>
      <c r="C70" s="241">
        <v>56132</v>
      </c>
      <c r="D70" s="240">
        <f t="shared" si="4"/>
        <v>109866</v>
      </c>
      <c r="E70" s="46">
        <v>588</v>
      </c>
      <c r="F70" s="46">
        <v>673</v>
      </c>
      <c r="G70" s="240">
        <f t="shared" si="5"/>
        <v>1261</v>
      </c>
      <c r="H70" s="241">
        <v>54322</v>
      </c>
      <c r="I70" s="241">
        <v>56805</v>
      </c>
      <c r="J70" s="240">
        <f t="shared" si="6"/>
        <v>111127</v>
      </c>
      <c r="K70" s="241">
        <v>48128</v>
      </c>
      <c r="L70" s="241">
        <v>654</v>
      </c>
      <c r="M70" s="240">
        <f t="shared" si="7"/>
        <v>48782</v>
      </c>
    </row>
    <row r="71" spans="1:13" s="31" customFormat="1" ht="14.15" customHeight="1" x14ac:dyDescent="0.2">
      <c r="A71" s="43">
        <v>42978</v>
      </c>
      <c r="B71" s="45">
        <v>53707</v>
      </c>
      <c r="C71" s="241">
        <v>56121</v>
      </c>
      <c r="D71" s="240">
        <f t="shared" si="4"/>
        <v>109828</v>
      </c>
      <c r="E71" s="46">
        <v>595</v>
      </c>
      <c r="F71" s="46">
        <v>678</v>
      </c>
      <c r="G71" s="240">
        <f t="shared" si="5"/>
        <v>1273</v>
      </c>
      <c r="H71" s="241">
        <v>54302</v>
      </c>
      <c r="I71" s="241">
        <v>56799</v>
      </c>
      <c r="J71" s="240">
        <f t="shared" si="6"/>
        <v>111101</v>
      </c>
      <c r="K71" s="241">
        <v>48141</v>
      </c>
      <c r="L71" s="241">
        <v>671</v>
      </c>
      <c r="M71" s="240">
        <f t="shared" si="7"/>
        <v>48812</v>
      </c>
    </row>
    <row r="72" spans="1:13" s="31" customFormat="1" ht="14.15" customHeight="1" x14ac:dyDescent="0.2">
      <c r="A72" s="44">
        <v>43008</v>
      </c>
      <c r="B72" s="45">
        <v>53698</v>
      </c>
      <c r="C72" s="241">
        <v>56121</v>
      </c>
      <c r="D72" s="240">
        <f t="shared" si="4"/>
        <v>109819</v>
      </c>
      <c r="E72" s="46">
        <v>586</v>
      </c>
      <c r="F72" s="46">
        <v>690</v>
      </c>
      <c r="G72" s="240">
        <f t="shared" si="5"/>
        <v>1276</v>
      </c>
      <c r="H72" s="241">
        <v>54284</v>
      </c>
      <c r="I72" s="241">
        <v>56811</v>
      </c>
      <c r="J72" s="240">
        <f t="shared" si="6"/>
        <v>111095</v>
      </c>
      <c r="K72" s="241">
        <v>48154</v>
      </c>
      <c r="L72" s="241">
        <v>678</v>
      </c>
      <c r="M72" s="240">
        <f t="shared" si="7"/>
        <v>48832</v>
      </c>
    </row>
    <row r="73" spans="1:13" s="31" customFormat="1" ht="14.15" customHeight="1" x14ac:dyDescent="0.2">
      <c r="A73" s="43">
        <v>43039</v>
      </c>
      <c r="B73" s="45">
        <v>53665</v>
      </c>
      <c r="C73" s="241">
        <v>56144</v>
      </c>
      <c r="D73" s="240">
        <f t="shared" si="4"/>
        <v>109809</v>
      </c>
      <c r="E73" s="46">
        <v>600</v>
      </c>
      <c r="F73" s="46">
        <v>677</v>
      </c>
      <c r="G73" s="240">
        <f t="shared" si="5"/>
        <v>1277</v>
      </c>
      <c r="H73" s="241">
        <v>54265</v>
      </c>
      <c r="I73" s="241">
        <v>56821</v>
      </c>
      <c r="J73" s="240">
        <f t="shared" si="6"/>
        <v>111086</v>
      </c>
      <c r="K73" s="241">
        <v>48187</v>
      </c>
      <c r="L73" s="241">
        <v>688</v>
      </c>
      <c r="M73" s="240">
        <f t="shared" si="7"/>
        <v>48875</v>
      </c>
    </row>
    <row r="74" spans="1:13" s="31" customFormat="1" ht="14.15" customHeight="1" x14ac:dyDescent="0.2">
      <c r="A74" s="44">
        <v>43069</v>
      </c>
      <c r="B74" s="45">
        <v>53645</v>
      </c>
      <c r="C74" s="241">
        <v>56129</v>
      </c>
      <c r="D74" s="240">
        <f t="shared" si="4"/>
        <v>109774</v>
      </c>
      <c r="E74" s="46">
        <v>595</v>
      </c>
      <c r="F74" s="46">
        <v>676</v>
      </c>
      <c r="G74" s="240">
        <f t="shared" si="5"/>
        <v>1271</v>
      </c>
      <c r="H74" s="241">
        <v>54240</v>
      </c>
      <c r="I74" s="241">
        <v>56805</v>
      </c>
      <c r="J74" s="240">
        <f t="shared" si="6"/>
        <v>111045</v>
      </c>
      <c r="K74" s="241">
        <v>48198</v>
      </c>
      <c r="L74" s="241">
        <v>679</v>
      </c>
      <c r="M74" s="240">
        <f t="shared" si="7"/>
        <v>48877</v>
      </c>
    </row>
    <row r="75" spans="1:13" s="31" customFormat="1" ht="14.15" customHeight="1" x14ac:dyDescent="0.2">
      <c r="A75" s="43">
        <v>43100</v>
      </c>
      <c r="B75" s="45">
        <v>53607</v>
      </c>
      <c r="C75" s="241">
        <v>56098</v>
      </c>
      <c r="D75" s="240">
        <f t="shared" si="4"/>
        <v>109705</v>
      </c>
      <c r="E75" s="46">
        <v>601</v>
      </c>
      <c r="F75" s="46">
        <v>671</v>
      </c>
      <c r="G75" s="240">
        <f t="shared" si="5"/>
        <v>1272</v>
      </c>
      <c r="H75" s="241">
        <v>54208</v>
      </c>
      <c r="I75" s="241">
        <v>56769</v>
      </c>
      <c r="J75" s="240">
        <f t="shared" si="6"/>
        <v>110977</v>
      </c>
      <c r="K75" s="241">
        <v>48156</v>
      </c>
      <c r="L75" s="241">
        <v>686</v>
      </c>
      <c r="M75" s="240">
        <f t="shared" si="7"/>
        <v>48842</v>
      </c>
    </row>
    <row r="76" spans="1:13" s="38" customFormat="1" ht="5.15" customHeight="1" x14ac:dyDescent="0.2">
      <c r="A76" s="39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</row>
    <row r="77" spans="1:13" s="31" customFormat="1" ht="14.15" customHeight="1" x14ac:dyDescent="0.2">
      <c r="A77" s="44">
        <v>43131</v>
      </c>
      <c r="B77" s="45">
        <v>53579</v>
      </c>
      <c r="C77" s="241">
        <v>56048</v>
      </c>
      <c r="D77" s="240">
        <f>SUM(B77:C77)</f>
        <v>109627</v>
      </c>
      <c r="E77" s="46">
        <v>613</v>
      </c>
      <c r="F77" s="46">
        <v>676</v>
      </c>
      <c r="G77" s="240">
        <f>SUM(E77:F77)</f>
        <v>1289</v>
      </c>
      <c r="H77" s="241">
        <f>B77+E77</f>
        <v>54192</v>
      </c>
      <c r="I77" s="241">
        <f>C77+F77</f>
        <v>56724</v>
      </c>
      <c r="J77" s="240">
        <f>SUM(H77:I77)</f>
        <v>110916</v>
      </c>
      <c r="K77" s="241">
        <v>48122</v>
      </c>
      <c r="L77" s="241">
        <v>702</v>
      </c>
      <c r="M77" s="240">
        <f>SUM(K77:L77)</f>
        <v>48824</v>
      </c>
    </row>
    <row r="78" spans="1:13" s="31" customFormat="1" ht="14.15" customHeight="1" x14ac:dyDescent="0.2">
      <c r="A78" s="43">
        <v>43159</v>
      </c>
      <c r="B78" s="45">
        <v>53516</v>
      </c>
      <c r="C78" s="241">
        <v>56000</v>
      </c>
      <c r="D78" s="240">
        <f t="shared" ref="D78:D88" si="8">SUM(B78:C78)</f>
        <v>109516</v>
      </c>
      <c r="E78" s="46">
        <v>591</v>
      </c>
      <c r="F78" s="46">
        <v>660</v>
      </c>
      <c r="G78" s="240">
        <f t="shared" ref="G78:G88" si="9">SUM(E78:F78)</f>
        <v>1251</v>
      </c>
      <c r="H78" s="241">
        <f t="shared" ref="H78:H88" si="10">B78+E78</f>
        <v>54107</v>
      </c>
      <c r="I78" s="241">
        <f t="shared" ref="I78:I88" si="11">C78+F78</f>
        <v>56660</v>
      </c>
      <c r="J78" s="240">
        <f t="shared" ref="J78:J88" si="12">SUM(H78:I78)</f>
        <v>110767</v>
      </c>
      <c r="K78" s="241">
        <v>48113</v>
      </c>
      <c r="L78" s="241">
        <v>670</v>
      </c>
      <c r="M78" s="240">
        <f t="shared" ref="M78:M88" si="13">SUM(K78:L78)</f>
        <v>48783</v>
      </c>
    </row>
    <row r="79" spans="1:13" s="31" customFormat="1" ht="14.15" customHeight="1" x14ac:dyDescent="0.2">
      <c r="A79" s="44">
        <v>43190</v>
      </c>
      <c r="B79" s="45">
        <v>53404</v>
      </c>
      <c r="C79" s="241">
        <v>55866</v>
      </c>
      <c r="D79" s="240">
        <f t="shared" si="8"/>
        <v>109270</v>
      </c>
      <c r="E79" s="46">
        <v>581</v>
      </c>
      <c r="F79" s="46">
        <v>654</v>
      </c>
      <c r="G79" s="240">
        <f t="shared" si="9"/>
        <v>1235</v>
      </c>
      <c r="H79" s="241">
        <f t="shared" si="10"/>
        <v>53985</v>
      </c>
      <c r="I79" s="241">
        <f t="shared" si="11"/>
        <v>56520</v>
      </c>
      <c r="J79" s="240">
        <f t="shared" si="12"/>
        <v>110505</v>
      </c>
      <c r="K79" s="241">
        <v>48187</v>
      </c>
      <c r="L79" s="241">
        <v>664</v>
      </c>
      <c r="M79" s="240">
        <f t="shared" si="13"/>
        <v>48851</v>
      </c>
    </row>
    <row r="80" spans="1:13" s="31" customFormat="1" ht="14.15" customHeight="1" x14ac:dyDescent="0.2">
      <c r="A80" s="43">
        <v>43220</v>
      </c>
      <c r="B80" s="45">
        <v>53378</v>
      </c>
      <c r="C80" s="241">
        <v>55846</v>
      </c>
      <c r="D80" s="240">
        <f t="shared" si="8"/>
        <v>109224</v>
      </c>
      <c r="E80" s="46">
        <v>586</v>
      </c>
      <c r="F80" s="46">
        <v>658</v>
      </c>
      <c r="G80" s="240">
        <f t="shared" si="9"/>
        <v>1244</v>
      </c>
      <c r="H80" s="241">
        <f t="shared" si="10"/>
        <v>53964</v>
      </c>
      <c r="I80" s="241">
        <f t="shared" si="11"/>
        <v>56504</v>
      </c>
      <c r="J80" s="240">
        <f t="shared" si="12"/>
        <v>110468</v>
      </c>
      <c r="K80" s="241">
        <v>48267</v>
      </c>
      <c r="L80" s="241">
        <v>668</v>
      </c>
      <c r="M80" s="240">
        <f t="shared" si="13"/>
        <v>48935</v>
      </c>
    </row>
    <row r="81" spans="1:14" s="31" customFormat="1" ht="14.15" customHeight="1" x14ac:dyDescent="0.2">
      <c r="A81" s="44">
        <v>43251</v>
      </c>
      <c r="B81" s="45">
        <v>53387</v>
      </c>
      <c r="C81" s="241">
        <v>55849</v>
      </c>
      <c r="D81" s="240">
        <f t="shared" si="8"/>
        <v>109236</v>
      </c>
      <c r="E81" s="46">
        <v>595</v>
      </c>
      <c r="F81" s="46">
        <v>661</v>
      </c>
      <c r="G81" s="240">
        <f t="shared" si="9"/>
        <v>1256</v>
      </c>
      <c r="H81" s="241">
        <f t="shared" si="10"/>
        <v>53982</v>
      </c>
      <c r="I81" s="241">
        <f t="shared" si="11"/>
        <v>56510</v>
      </c>
      <c r="J81" s="240">
        <f t="shared" si="12"/>
        <v>110492</v>
      </c>
      <c r="K81" s="241">
        <v>48316</v>
      </c>
      <c r="L81" s="241">
        <v>680</v>
      </c>
      <c r="M81" s="240">
        <f t="shared" si="13"/>
        <v>48996</v>
      </c>
    </row>
    <row r="82" spans="1:14" s="31" customFormat="1" ht="14.15" customHeight="1" x14ac:dyDescent="0.2">
      <c r="A82" s="43">
        <v>43281</v>
      </c>
      <c r="B82" s="45">
        <v>53359</v>
      </c>
      <c r="C82" s="241">
        <v>55825</v>
      </c>
      <c r="D82" s="240">
        <f t="shared" si="8"/>
        <v>109184</v>
      </c>
      <c r="E82" s="46">
        <v>605</v>
      </c>
      <c r="F82" s="46">
        <v>676</v>
      </c>
      <c r="G82" s="240">
        <f t="shared" si="9"/>
        <v>1281</v>
      </c>
      <c r="H82" s="241">
        <f t="shared" si="10"/>
        <v>53964</v>
      </c>
      <c r="I82" s="241">
        <f t="shared" si="11"/>
        <v>56501</v>
      </c>
      <c r="J82" s="240">
        <f t="shared" si="12"/>
        <v>110465</v>
      </c>
      <c r="K82" s="241">
        <v>48313</v>
      </c>
      <c r="L82" s="241">
        <v>693</v>
      </c>
      <c r="M82" s="240">
        <f t="shared" si="13"/>
        <v>49006</v>
      </c>
    </row>
    <row r="83" spans="1:14" s="31" customFormat="1" ht="14.15" customHeight="1" x14ac:dyDescent="0.2">
      <c r="A83" s="44">
        <v>43312</v>
      </c>
      <c r="B83" s="45">
        <v>53342</v>
      </c>
      <c r="C83" s="241">
        <v>55801</v>
      </c>
      <c r="D83" s="240">
        <f t="shared" si="8"/>
        <v>109143</v>
      </c>
      <c r="E83" s="46">
        <v>606</v>
      </c>
      <c r="F83" s="46">
        <v>688</v>
      </c>
      <c r="G83" s="240">
        <f t="shared" si="9"/>
        <v>1294</v>
      </c>
      <c r="H83" s="241">
        <f t="shared" si="10"/>
        <v>53948</v>
      </c>
      <c r="I83" s="241">
        <f t="shared" si="11"/>
        <v>56489</v>
      </c>
      <c r="J83" s="240">
        <f t="shared" si="12"/>
        <v>110437</v>
      </c>
      <c r="K83" s="241">
        <v>48303</v>
      </c>
      <c r="L83" s="241">
        <v>712</v>
      </c>
      <c r="M83" s="240">
        <f t="shared" si="13"/>
        <v>49015</v>
      </c>
    </row>
    <row r="84" spans="1:14" s="31" customFormat="1" ht="14.15" customHeight="1" x14ac:dyDescent="0.2">
      <c r="A84" s="43">
        <v>43343</v>
      </c>
      <c r="B84" s="45">
        <v>53362</v>
      </c>
      <c r="C84" s="241">
        <v>55797</v>
      </c>
      <c r="D84" s="240">
        <f t="shared" si="8"/>
        <v>109159</v>
      </c>
      <c r="E84" s="46">
        <v>625</v>
      </c>
      <c r="F84" s="46">
        <v>683</v>
      </c>
      <c r="G84" s="240">
        <f t="shared" si="9"/>
        <v>1308</v>
      </c>
      <c r="H84" s="241">
        <f t="shared" si="10"/>
        <v>53987</v>
      </c>
      <c r="I84" s="241">
        <f t="shared" si="11"/>
        <v>56480</v>
      </c>
      <c r="J84" s="240">
        <f t="shared" si="12"/>
        <v>110467</v>
      </c>
      <c r="K84" s="241">
        <v>48343</v>
      </c>
      <c r="L84" s="241">
        <v>718</v>
      </c>
      <c r="M84" s="240">
        <f t="shared" si="13"/>
        <v>49061</v>
      </c>
    </row>
    <row r="85" spans="1:14" s="31" customFormat="1" ht="14.15" customHeight="1" x14ac:dyDescent="0.2">
      <c r="A85" s="44">
        <v>43373</v>
      </c>
      <c r="B85" s="45">
        <v>53336</v>
      </c>
      <c r="C85" s="241">
        <v>55786</v>
      </c>
      <c r="D85" s="240">
        <f t="shared" si="8"/>
        <v>109122</v>
      </c>
      <c r="E85" s="46">
        <v>640</v>
      </c>
      <c r="F85" s="46">
        <v>682</v>
      </c>
      <c r="G85" s="240">
        <f t="shared" si="9"/>
        <v>1322</v>
      </c>
      <c r="H85" s="241">
        <f t="shared" si="10"/>
        <v>53976</v>
      </c>
      <c r="I85" s="241">
        <f t="shared" si="11"/>
        <v>56468</v>
      </c>
      <c r="J85" s="240">
        <f t="shared" si="12"/>
        <v>110444</v>
      </c>
      <c r="K85" s="241">
        <v>48350</v>
      </c>
      <c r="L85" s="241">
        <v>730</v>
      </c>
      <c r="M85" s="240">
        <f t="shared" si="13"/>
        <v>49080</v>
      </c>
    </row>
    <row r="86" spans="1:14" s="31" customFormat="1" ht="14.15" customHeight="1" x14ac:dyDescent="0.2">
      <c r="A86" s="43">
        <v>43404</v>
      </c>
      <c r="B86" s="45">
        <v>53324</v>
      </c>
      <c r="C86" s="241">
        <v>55776</v>
      </c>
      <c r="D86" s="240">
        <f t="shared" si="8"/>
        <v>109100</v>
      </c>
      <c r="E86" s="46">
        <v>650</v>
      </c>
      <c r="F86" s="46">
        <v>684</v>
      </c>
      <c r="G86" s="240">
        <f t="shared" si="9"/>
        <v>1334</v>
      </c>
      <c r="H86" s="241">
        <f t="shared" si="10"/>
        <v>53974</v>
      </c>
      <c r="I86" s="241">
        <f t="shared" si="11"/>
        <v>56460</v>
      </c>
      <c r="J86" s="240">
        <f t="shared" si="12"/>
        <v>110434</v>
      </c>
      <c r="K86" s="241">
        <v>48354</v>
      </c>
      <c r="L86" s="241">
        <v>738</v>
      </c>
      <c r="M86" s="240">
        <f t="shared" si="13"/>
        <v>49092</v>
      </c>
    </row>
    <row r="87" spans="1:14" s="31" customFormat="1" ht="14.15" customHeight="1" x14ac:dyDescent="0.2">
      <c r="A87" s="44">
        <v>43434</v>
      </c>
      <c r="B87" s="45">
        <v>53311</v>
      </c>
      <c r="C87" s="241">
        <v>55744</v>
      </c>
      <c r="D87" s="240">
        <f t="shared" si="8"/>
        <v>109055</v>
      </c>
      <c r="E87" s="46">
        <v>643</v>
      </c>
      <c r="F87" s="46">
        <v>687</v>
      </c>
      <c r="G87" s="240">
        <f t="shared" si="9"/>
        <v>1330</v>
      </c>
      <c r="H87" s="241">
        <f t="shared" si="10"/>
        <v>53954</v>
      </c>
      <c r="I87" s="241">
        <f t="shared" si="11"/>
        <v>56431</v>
      </c>
      <c r="J87" s="240">
        <f t="shared" si="12"/>
        <v>110385</v>
      </c>
      <c r="K87" s="241">
        <v>48355</v>
      </c>
      <c r="L87" s="241">
        <v>734</v>
      </c>
      <c r="M87" s="240">
        <f t="shared" si="13"/>
        <v>49089</v>
      </c>
    </row>
    <row r="88" spans="1:14" s="31" customFormat="1" ht="14.15" customHeight="1" x14ac:dyDescent="0.2">
      <c r="A88" s="43">
        <v>43465</v>
      </c>
      <c r="B88" s="45">
        <v>53279</v>
      </c>
      <c r="C88" s="241">
        <v>55725</v>
      </c>
      <c r="D88" s="240">
        <f t="shared" si="8"/>
        <v>109004</v>
      </c>
      <c r="E88" s="46">
        <v>654</v>
      </c>
      <c r="F88" s="46">
        <v>694</v>
      </c>
      <c r="G88" s="240">
        <f t="shared" si="9"/>
        <v>1348</v>
      </c>
      <c r="H88" s="241">
        <f t="shared" si="10"/>
        <v>53933</v>
      </c>
      <c r="I88" s="241">
        <f t="shared" si="11"/>
        <v>56419</v>
      </c>
      <c r="J88" s="240">
        <f t="shared" si="12"/>
        <v>110352</v>
      </c>
      <c r="K88" s="241">
        <v>48339</v>
      </c>
      <c r="L88" s="241">
        <v>752</v>
      </c>
      <c r="M88" s="240">
        <f t="shared" si="13"/>
        <v>49091</v>
      </c>
    </row>
    <row r="89" spans="1:14" s="38" customFormat="1" ht="5.15" customHeight="1" x14ac:dyDescent="0.2">
      <c r="A89" s="39"/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41"/>
    </row>
    <row r="90" spans="1:14" s="244" customFormat="1" ht="14.15" customHeight="1" x14ac:dyDescent="0.2">
      <c r="A90" s="44">
        <v>43496</v>
      </c>
      <c r="B90" s="45">
        <v>53226</v>
      </c>
      <c r="C90" s="241">
        <v>55670</v>
      </c>
      <c r="D90" s="240">
        <f>SUM(B90:C90)</f>
        <v>108896</v>
      </c>
      <c r="E90" s="46">
        <v>652</v>
      </c>
      <c r="F90" s="46">
        <v>688</v>
      </c>
      <c r="G90" s="240">
        <f>SUM(E90:F90)</f>
        <v>1340</v>
      </c>
      <c r="H90" s="241">
        <f>B90+E90</f>
        <v>53878</v>
      </c>
      <c r="I90" s="241">
        <f>C90+F90</f>
        <v>56358</v>
      </c>
      <c r="J90" s="240">
        <f>SUM(H90:I90)</f>
        <v>110236</v>
      </c>
      <c r="K90" s="241">
        <v>48308</v>
      </c>
      <c r="L90" s="241">
        <v>744</v>
      </c>
      <c r="M90" s="240">
        <f t="shared" ref="M90:M101" si="14">SUM(K90:L90)</f>
        <v>49052</v>
      </c>
    </row>
    <row r="91" spans="1:14" s="244" customFormat="1" ht="14.15" customHeight="1" x14ac:dyDescent="0.2">
      <c r="A91" s="43">
        <v>43524</v>
      </c>
      <c r="B91" s="45">
        <v>53205</v>
      </c>
      <c r="C91" s="241">
        <v>55636</v>
      </c>
      <c r="D91" s="240">
        <f t="shared" ref="D91:D101" si="15">SUM(B91:C91)</f>
        <v>108841</v>
      </c>
      <c r="E91" s="46">
        <v>645</v>
      </c>
      <c r="F91" s="46">
        <v>689</v>
      </c>
      <c r="G91" s="240">
        <f t="shared" ref="G91:G101" si="16">SUM(E91:F91)</f>
        <v>1334</v>
      </c>
      <c r="H91" s="241">
        <f t="shared" ref="H91:H101" si="17">B91+E91</f>
        <v>53850</v>
      </c>
      <c r="I91" s="241">
        <f t="shared" ref="I91:I101" si="18">C91+F91</f>
        <v>56325</v>
      </c>
      <c r="J91" s="240">
        <f t="shared" ref="J91:J101" si="19">SUM(H91:I91)</f>
        <v>110175</v>
      </c>
      <c r="K91" s="241">
        <v>48317</v>
      </c>
      <c r="L91" s="241">
        <v>734</v>
      </c>
      <c r="M91" s="240">
        <f t="shared" si="14"/>
        <v>49051</v>
      </c>
    </row>
    <row r="92" spans="1:14" s="244" customFormat="1" ht="14.15" customHeight="1" x14ac:dyDescent="0.2">
      <c r="A92" s="44">
        <v>43555</v>
      </c>
      <c r="B92" s="45">
        <v>53121</v>
      </c>
      <c r="C92" s="241">
        <v>55492</v>
      </c>
      <c r="D92" s="240">
        <f t="shared" si="15"/>
        <v>108613</v>
      </c>
      <c r="E92" s="46">
        <v>654</v>
      </c>
      <c r="F92" s="46">
        <v>698</v>
      </c>
      <c r="G92" s="240">
        <f t="shared" si="16"/>
        <v>1352</v>
      </c>
      <c r="H92" s="241">
        <f t="shared" si="17"/>
        <v>53775</v>
      </c>
      <c r="I92" s="241">
        <f t="shared" si="18"/>
        <v>56190</v>
      </c>
      <c r="J92" s="240">
        <f t="shared" si="19"/>
        <v>109965</v>
      </c>
      <c r="K92" s="241">
        <v>48389</v>
      </c>
      <c r="L92" s="241">
        <v>756</v>
      </c>
      <c r="M92" s="240">
        <f t="shared" si="14"/>
        <v>49145</v>
      </c>
    </row>
    <row r="93" spans="1:14" s="244" customFormat="1" ht="14.15" customHeight="1" x14ac:dyDescent="0.2">
      <c r="A93" s="43">
        <v>43585</v>
      </c>
      <c r="B93" s="45">
        <v>53122</v>
      </c>
      <c r="C93" s="241">
        <v>55528</v>
      </c>
      <c r="D93" s="240">
        <f t="shared" si="15"/>
        <v>108650</v>
      </c>
      <c r="E93" s="46">
        <v>663</v>
      </c>
      <c r="F93" s="46">
        <v>702</v>
      </c>
      <c r="G93" s="240">
        <f t="shared" si="16"/>
        <v>1365</v>
      </c>
      <c r="H93" s="241">
        <f t="shared" si="17"/>
        <v>53785</v>
      </c>
      <c r="I93" s="241">
        <f t="shared" si="18"/>
        <v>56230</v>
      </c>
      <c r="J93" s="240">
        <f t="shared" si="19"/>
        <v>110015</v>
      </c>
      <c r="K93" s="241">
        <v>48521</v>
      </c>
      <c r="L93" s="241">
        <v>760</v>
      </c>
      <c r="M93" s="240">
        <f t="shared" si="14"/>
        <v>49281</v>
      </c>
    </row>
    <row r="94" spans="1:14" s="244" customFormat="1" ht="14.15" customHeight="1" x14ac:dyDescent="0.2">
      <c r="A94" s="44" t="s">
        <v>502</v>
      </c>
      <c r="B94" s="45">
        <v>53105</v>
      </c>
      <c r="C94" s="241">
        <v>55490</v>
      </c>
      <c r="D94" s="240">
        <f t="shared" si="15"/>
        <v>108595</v>
      </c>
      <c r="E94" s="46">
        <v>655</v>
      </c>
      <c r="F94" s="46">
        <v>695</v>
      </c>
      <c r="G94" s="240">
        <f t="shared" si="16"/>
        <v>1350</v>
      </c>
      <c r="H94" s="241">
        <f t="shared" si="17"/>
        <v>53760</v>
      </c>
      <c r="I94" s="241">
        <f t="shared" si="18"/>
        <v>56185</v>
      </c>
      <c r="J94" s="240">
        <f t="shared" si="19"/>
        <v>109945</v>
      </c>
      <c r="K94" s="241">
        <v>48543</v>
      </c>
      <c r="L94" s="241">
        <v>741</v>
      </c>
      <c r="M94" s="240">
        <f t="shared" si="14"/>
        <v>49284</v>
      </c>
    </row>
    <row r="95" spans="1:14" s="244" customFormat="1" ht="14.15" customHeight="1" x14ac:dyDescent="0.2">
      <c r="A95" s="43" t="s">
        <v>503</v>
      </c>
      <c r="B95" s="45">
        <v>53061</v>
      </c>
      <c r="C95" s="241">
        <v>55464</v>
      </c>
      <c r="D95" s="240">
        <f t="shared" si="15"/>
        <v>108525</v>
      </c>
      <c r="E95" s="46">
        <v>670</v>
      </c>
      <c r="F95" s="46">
        <v>700</v>
      </c>
      <c r="G95" s="240">
        <f t="shared" si="16"/>
        <v>1370</v>
      </c>
      <c r="H95" s="241">
        <f t="shared" si="17"/>
        <v>53731</v>
      </c>
      <c r="I95" s="241">
        <f t="shared" si="18"/>
        <v>56164</v>
      </c>
      <c r="J95" s="240">
        <f t="shared" si="19"/>
        <v>109895</v>
      </c>
      <c r="K95" s="241">
        <v>48559</v>
      </c>
      <c r="L95" s="241">
        <v>756</v>
      </c>
      <c r="M95" s="240">
        <f t="shared" si="14"/>
        <v>49315</v>
      </c>
    </row>
    <row r="96" spans="1:14" s="244" customFormat="1" ht="14.15" customHeight="1" x14ac:dyDescent="0.2">
      <c r="A96" s="44" t="s">
        <v>504</v>
      </c>
      <c r="B96" s="45">
        <v>53012</v>
      </c>
      <c r="C96" s="241">
        <v>55395</v>
      </c>
      <c r="D96" s="240">
        <f t="shared" si="15"/>
        <v>108407</v>
      </c>
      <c r="E96" s="46">
        <v>680</v>
      </c>
      <c r="F96" s="46">
        <v>716</v>
      </c>
      <c r="G96" s="240">
        <f t="shared" si="16"/>
        <v>1396</v>
      </c>
      <c r="H96" s="241">
        <f t="shared" si="17"/>
        <v>53692</v>
      </c>
      <c r="I96" s="241">
        <f t="shared" si="18"/>
        <v>56111</v>
      </c>
      <c r="J96" s="240">
        <f t="shared" si="19"/>
        <v>109803</v>
      </c>
      <c r="K96" s="241">
        <v>48549</v>
      </c>
      <c r="L96" s="241">
        <v>774</v>
      </c>
      <c r="M96" s="240">
        <f t="shared" si="14"/>
        <v>49323</v>
      </c>
    </row>
    <row r="97" spans="1:13" s="244" customFormat="1" ht="14.15" customHeight="1" x14ac:dyDescent="0.2">
      <c r="A97" s="43" t="s">
        <v>505</v>
      </c>
      <c r="B97" s="45">
        <v>52996</v>
      </c>
      <c r="C97" s="241">
        <v>55342</v>
      </c>
      <c r="D97" s="240">
        <f t="shared" si="15"/>
        <v>108338</v>
      </c>
      <c r="E97" s="46">
        <v>668</v>
      </c>
      <c r="F97" s="46">
        <v>703</v>
      </c>
      <c r="G97" s="240">
        <f t="shared" si="16"/>
        <v>1371</v>
      </c>
      <c r="H97" s="241">
        <f t="shared" si="17"/>
        <v>53664</v>
      </c>
      <c r="I97" s="241">
        <f t="shared" si="18"/>
        <v>56045</v>
      </c>
      <c r="J97" s="240">
        <f t="shared" si="19"/>
        <v>109709</v>
      </c>
      <c r="K97" s="241">
        <v>48554</v>
      </c>
      <c r="L97" s="241">
        <v>747</v>
      </c>
      <c r="M97" s="240">
        <f t="shared" si="14"/>
        <v>49301</v>
      </c>
    </row>
    <row r="98" spans="1:13" s="244" customFormat="1" ht="14.15" customHeight="1" x14ac:dyDescent="0.2">
      <c r="A98" s="44" t="s">
        <v>506</v>
      </c>
      <c r="B98" s="45">
        <v>52971</v>
      </c>
      <c r="C98" s="241">
        <v>55345</v>
      </c>
      <c r="D98" s="240">
        <f t="shared" si="15"/>
        <v>108316</v>
      </c>
      <c r="E98" s="46">
        <v>666</v>
      </c>
      <c r="F98" s="46">
        <v>716</v>
      </c>
      <c r="G98" s="240">
        <f t="shared" si="16"/>
        <v>1382</v>
      </c>
      <c r="H98" s="241">
        <f t="shared" si="17"/>
        <v>53637</v>
      </c>
      <c r="I98" s="241">
        <f t="shared" si="18"/>
        <v>56061</v>
      </c>
      <c r="J98" s="240">
        <f t="shared" si="19"/>
        <v>109698</v>
      </c>
      <c r="K98" s="241">
        <v>48567</v>
      </c>
      <c r="L98" s="241">
        <v>752</v>
      </c>
      <c r="M98" s="240">
        <f t="shared" si="14"/>
        <v>49319</v>
      </c>
    </row>
    <row r="99" spans="1:13" s="244" customFormat="1" ht="14.15" customHeight="1" x14ac:dyDescent="0.2">
      <c r="A99" s="43" t="s">
        <v>507</v>
      </c>
      <c r="B99" s="45">
        <v>52920</v>
      </c>
      <c r="C99" s="241">
        <v>55313</v>
      </c>
      <c r="D99" s="240">
        <f t="shared" si="15"/>
        <v>108233</v>
      </c>
      <c r="E99" s="46">
        <v>666</v>
      </c>
      <c r="F99" s="46">
        <v>704</v>
      </c>
      <c r="G99" s="240">
        <f t="shared" si="16"/>
        <v>1370</v>
      </c>
      <c r="H99" s="241">
        <f t="shared" si="17"/>
        <v>53586</v>
      </c>
      <c r="I99" s="241">
        <f t="shared" si="18"/>
        <v>56017</v>
      </c>
      <c r="J99" s="240">
        <f t="shared" si="19"/>
        <v>109603</v>
      </c>
      <c r="K99" s="241">
        <v>48523</v>
      </c>
      <c r="L99" s="241">
        <v>744</v>
      </c>
      <c r="M99" s="240">
        <f t="shared" si="14"/>
        <v>49267</v>
      </c>
    </row>
    <row r="100" spans="1:13" s="244" customFormat="1" ht="14.15" customHeight="1" x14ac:dyDescent="0.2">
      <c r="A100" s="44" t="s">
        <v>508</v>
      </c>
      <c r="B100" s="45">
        <v>52886</v>
      </c>
      <c r="C100" s="241">
        <v>55254</v>
      </c>
      <c r="D100" s="240">
        <f t="shared" si="15"/>
        <v>108140</v>
      </c>
      <c r="E100" s="46">
        <v>678</v>
      </c>
      <c r="F100" s="46">
        <v>717</v>
      </c>
      <c r="G100" s="240">
        <f t="shared" si="16"/>
        <v>1395</v>
      </c>
      <c r="H100" s="241">
        <f t="shared" si="17"/>
        <v>53564</v>
      </c>
      <c r="I100" s="241">
        <f t="shared" si="18"/>
        <v>55971</v>
      </c>
      <c r="J100" s="240">
        <f t="shared" si="19"/>
        <v>109535</v>
      </c>
      <c r="K100" s="241">
        <v>48516</v>
      </c>
      <c r="L100" s="241">
        <v>769</v>
      </c>
      <c r="M100" s="240">
        <f t="shared" si="14"/>
        <v>49285</v>
      </c>
    </row>
    <row r="101" spans="1:13" s="244" customFormat="1" ht="14.15" customHeight="1" x14ac:dyDescent="0.2">
      <c r="A101" s="43" t="s">
        <v>509</v>
      </c>
      <c r="B101" s="45">
        <v>52840</v>
      </c>
      <c r="C101" s="241">
        <v>55208</v>
      </c>
      <c r="D101" s="240">
        <f t="shared" si="15"/>
        <v>108048</v>
      </c>
      <c r="E101" s="46">
        <v>683</v>
      </c>
      <c r="F101" s="46">
        <v>714</v>
      </c>
      <c r="G101" s="240">
        <f t="shared" si="16"/>
        <v>1397</v>
      </c>
      <c r="H101" s="241">
        <f t="shared" si="17"/>
        <v>53523</v>
      </c>
      <c r="I101" s="241">
        <f t="shared" si="18"/>
        <v>55922</v>
      </c>
      <c r="J101" s="240">
        <f t="shared" si="19"/>
        <v>109445</v>
      </c>
      <c r="K101" s="241">
        <v>48474</v>
      </c>
      <c r="L101" s="241">
        <v>776</v>
      </c>
      <c r="M101" s="240">
        <f t="shared" si="14"/>
        <v>49250</v>
      </c>
    </row>
    <row r="102" spans="1:13" s="31" customFormat="1" ht="4.5" customHeight="1" x14ac:dyDescent="0.2">
      <c r="A102" s="39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</row>
    <row r="103" spans="1:13" s="31" customFormat="1" ht="14.15" customHeight="1" x14ac:dyDescent="0.2">
      <c r="A103" s="44" t="s">
        <v>521</v>
      </c>
      <c r="B103" s="45">
        <v>52816</v>
      </c>
      <c r="C103" s="241">
        <v>55182</v>
      </c>
      <c r="D103" s="240">
        <v>107998</v>
      </c>
      <c r="E103" s="46">
        <v>698</v>
      </c>
      <c r="F103" s="46">
        <v>713</v>
      </c>
      <c r="G103" s="240">
        <v>1411</v>
      </c>
      <c r="H103" s="241">
        <v>53514</v>
      </c>
      <c r="I103" s="241">
        <v>55895</v>
      </c>
      <c r="J103" s="240">
        <v>109409</v>
      </c>
      <c r="K103" s="241">
        <v>48482</v>
      </c>
      <c r="L103" s="241">
        <v>785</v>
      </c>
      <c r="M103" s="240">
        <v>49267</v>
      </c>
    </row>
    <row r="104" spans="1:13" s="31" customFormat="1" ht="14.15" customHeight="1" x14ac:dyDescent="0.2">
      <c r="A104" s="43" t="s">
        <v>522</v>
      </c>
      <c r="B104" s="45">
        <v>52780</v>
      </c>
      <c r="C104" s="241">
        <v>55177</v>
      </c>
      <c r="D104" s="240">
        <v>107957</v>
      </c>
      <c r="E104" s="46">
        <v>682</v>
      </c>
      <c r="F104" s="46">
        <v>713</v>
      </c>
      <c r="G104" s="240">
        <v>1395</v>
      </c>
      <c r="H104" s="241">
        <v>53462</v>
      </c>
      <c r="I104" s="241">
        <v>55890</v>
      </c>
      <c r="J104" s="240">
        <v>109352</v>
      </c>
      <c r="K104" s="241">
        <v>48479</v>
      </c>
      <c r="L104" s="241">
        <v>781</v>
      </c>
      <c r="M104" s="240">
        <v>49260</v>
      </c>
    </row>
    <row r="105" spans="1:13" s="31" customFormat="1" ht="14.15" customHeight="1" x14ac:dyDescent="0.2">
      <c r="A105" s="44" t="s">
        <v>523</v>
      </c>
      <c r="B105" s="45">
        <v>52721</v>
      </c>
      <c r="C105" s="241">
        <v>55090</v>
      </c>
      <c r="D105" s="240">
        <v>107811</v>
      </c>
      <c r="E105" s="46">
        <v>671</v>
      </c>
      <c r="F105" s="46">
        <v>723</v>
      </c>
      <c r="G105" s="240">
        <v>1394</v>
      </c>
      <c r="H105" s="241">
        <v>53392</v>
      </c>
      <c r="I105" s="241">
        <v>55813</v>
      </c>
      <c r="J105" s="240">
        <v>109205</v>
      </c>
      <c r="K105" s="241">
        <v>48576</v>
      </c>
      <c r="L105" s="241">
        <v>778</v>
      </c>
      <c r="M105" s="240">
        <v>49354</v>
      </c>
    </row>
    <row r="106" spans="1:13" s="31" customFormat="1" ht="14.15" customHeight="1" x14ac:dyDescent="0.2">
      <c r="A106" s="43" t="s">
        <v>524</v>
      </c>
      <c r="B106" s="45">
        <v>52734</v>
      </c>
      <c r="C106" s="241">
        <v>55127</v>
      </c>
      <c r="D106" s="240">
        <v>107861</v>
      </c>
      <c r="E106" s="46">
        <v>672</v>
      </c>
      <c r="F106" s="46">
        <v>723</v>
      </c>
      <c r="G106" s="240">
        <v>1395</v>
      </c>
      <c r="H106" s="241">
        <v>53406</v>
      </c>
      <c r="I106" s="241">
        <v>55850</v>
      </c>
      <c r="J106" s="240">
        <v>109256</v>
      </c>
      <c r="K106" s="241">
        <v>48712</v>
      </c>
      <c r="L106" s="241">
        <v>783</v>
      </c>
      <c r="M106" s="240">
        <v>49495</v>
      </c>
    </row>
    <row r="107" spans="1:13" s="31" customFormat="1" ht="14.15" customHeight="1" x14ac:dyDescent="0.2">
      <c r="A107" s="44" t="s">
        <v>525</v>
      </c>
      <c r="B107" s="45">
        <v>52750</v>
      </c>
      <c r="C107" s="241">
        <v>55139</v>
      </c>
      <c r="D107" s="240">
        <v>107889</v>
      </c>
      <c r="E107" s="46">
        <v>671</v>
      </c>
      <c r="F107" s="46">
        <v>729</v>
      </c>
      <c r="G107" s="240">
        <v>1400</v>
      </c>
      <c r="H107" s="241">
        <v>53421</v>
      </c>
      <c r="I107" s="241">
        <v>55868</v>
      </c>
      <c r="J107" s="240">
        <v>109289</v>
      </c>
      <c r="K107" s="241">
        <v>48758</v>
      </c>
      <c r="L107" s="241">
        <v>779</v>
      </c>
      <c r="M107" s="240">
        <v>49537</v>
      </c>
    </row>
    <row r="108" spans="1:13" s="31" customFormat="1" ht="14.15" customHeight="1" x14ac:dyDescent="0.2">
      <c r="A108" s="43" t="s">
        <v>526</v>
      </c>
      <c r="B108" s="45">
        <v>52740</v>
      </c>
      <c r="C108" s="241">
        <v>55122</v>
      </c>
      <c r="D108" s="240">
        <v>107862</v>
      </c>
      <c r="E108" s="46">
        <v>663</v>
      </c>
      <c r="F108" s="46">
        <v>720</v>
      </c>
      <c r="G108" s="240">
        <v>1383</v>
      </c>
      <c r="H108" s="241">
        <v>53403</v>
      </c>
      <c r="I108" s="241">
        <v>55842</v>
      </c>
      <c r="J108" s="240">
        <v>109245</v>
      </c>
      <c r="K108" s="241">
        <v>48789</v>
      </c>
      <c r="L108" s="241">
        <v>768</v>
      </c>
      <c r="M108" s="240">
        <v>49557</v>
      </c>
    </row>
    <row r="109" spans="1:13" s="31" customFormat="1" ht="14.15" customHeight="1" x14ac:dyDescent="0.2">
      <c r="A109" s="44" t="s">
        <v>527</v>
      </c>
      <c r="B109" s="45">
        <v>52734</v>
      </c>
      <c r="C109" s="241">
        <v>55116</v>
      </c>
      <c r="D109" s="240">
        <v>107850</v>
      </c>
      <c r="E109" s="46">
        <v>656</v>
      </c>
      <c r="F109" s="46">
        <v>719</v>
      </c>
      <c r="G109" s="240">
        <v>1375</v>
      </c>
      <c r="H109" s="241">
        <v>53390</v>
      </c>
      <c r="I109" s="241">
        <v>55835</v>
      </c>
      <c r="J109" s="240">
        <v>109225</v>
      </c>
      <c r="K109" s="241">
        <v>48829</v>
      </c>
      <c r="L109" s="241">
        <v>764</v>
      </c>
      <c r="M109" s="240">
        <v>49593</v>
      </c>
    </row>
    <row r="110" spans="1:13" s="31" customFormat="1" ht="14.15" customHeight="1" x14ac:dyDescent="0.2">
      <c r="A110" s="43" t="s">
        <v>528</v>
      </c>
      <c r="B110" s="45">
        <v>52721</v>
      </c>
      <c r="C110" s="241">
        <v>55081</v>
      </c>
      <c r="D110" s="240">
        <v>107802</v>
      </c>
      <c r="E110" s="46">
        <v>659</v>
      </c>
      <c r="F110" s="46">
        <v>717</v>
      </c>
      <c r="G110" s="240">
        <v>1376</v>
      </c>
      <c r="H110" s="241">
        <v>53380</v>
      </c>
      <c r="I110" s="241">
        <v>55798</v>
      </c>
      <c r="J110" s="240">
        <v>109178</v>
      </c>
      <c r="K110" s="241">
        <v>48834</v>
      </c>
      <c r="L110" s="241">
        <v>759</v>
      </c>
      <c r="M110" s="240">
        <v>49593</v>
      </c>
    </row>
    <row r="111" spans="1:13" s="31" customFormat="1" ht="14.15" customHeight="1" x14ac:dyDescent="0.2">
      <c r="A111" s="44" t="s">
        <v>529</v>
      </c>
      <c r="B111" s="45">
        <v>52723</v>
      </c>
      <c r="C111" s="241">
        <v>55065</v>
      </c>
      <c r="D111" s="240">
        <v>107788</v>
      </c>
      <c r="E111" s="46">
        <v>659</v>
      </c>
      <c r="F111" s="46">
        <v>708</v>
      </c>
      <c r="G111" s="240">
        <v>1367</v>
      </c>
      <c r="H111" s="241">
        <v>53382</v>
      </c>
      <c r="I111" s="241">
        <v>55773</v>
      </c>
      <c r="J111" s="240">
        <v>109155</v>
      </c>
      <c r="K111" s="241">
        <v>48847</v>
      </c>
      <c r="L111" s="241">
        <v>753</v>
      </c>
      <c r="M111" s="240">
        <v>49600</v>
      </c>
    </row>
    <row r="112" spans="1:13" s="31" customFormat="1" ht="14.15" customHeight="1" x14ac:dyDescent="0.2">
      <c r="A112" s="43" t="s">
        <v>530</v>
      </c>
      <c r="B112" s="45">
        <v>52728</v>
      </c>
      <c r="C112" s="241">
        <v>55045</v>
      </c>
      <c r="D112" s="240">
        <v>107773</v>
      </c>
      <c r="E112" s="46">
        <v>651</v>
      </c>
      <c r="F112" s="46">
        <v>708</v>
      </c>
      <c r="G112" s="240">
        <v>1359</v>
      </c>
      <c r="H112" s="241">
        <v>53379</v>
      </c>
      <c r="I112" s="241">
        <v>55753</v>
      </c>
      <c r="J112" s="240">
        <v>109132</v>
      </c>
      <c r="K112" s="241">
        <v>48843</v>
      </c>
      <c r="L112" s="241">
        <v>745</v>
      </c>
      <c r="M112" s="240">
        <v>49588</v>
      </c>
    </row>
    <row r="113" spans="1:14" s="31" customFormat="1" ht="14.15" customHeight="1" x14ac:dyDescent="0.2">
      <c r="A113" s="44" t="s">
        <v>531</v>
      </c>
      <c r="B113" s="45">
        <v>52705</v>
      </c>
      <c r="C113" s="241">
        <v>55015</v>
      </c>
      <c r="D113" s="240">
        <v>107720</v>
      </c>
      <c r="E113" s="46">
        <v>660</v>
      </c>
      <c r="F113" s="46">
        <v>718</v>
      </c>
      <c r="G113" s="240">
        <v>1378</v>
      </c>
      <c r="H113" s="241">
        <v>53365</v>
      </c>
      <c r="I113" s="241">
        <v>55733</v>
      </c>
      <c r="J113" s="240">
        <v>109098</v>
      </c>
      <c r="K113" s="241">
        <v>48838</v>
      </c>
      <c r="L113" s="241">
        <v>760</v>
      </c>
      <c r="M113" s="240">
        <v>49598</v>
      </c>
    </row>
    <row r="114" spans="1:14" s="31" customFormat="1" ht="13.5" customHeight="1" x14ac:dyDescent="0.2">
      <c r="A114" s="43" t="s">
        <v>532</v>
      </c>
      <c r="B114" s="45">
        <v>52684</v>
      </c>
      <c r="C114" s="241">
        <v>54995</v>
      </c>
      <c r="D114" s="240">
        <v>107679</v>
      </c>
      <c r="E114" s="46">
        <v>658</v>
      </c>
      <c r="F114" s="46">
        <v>714</v>
      </c>
      <c r="G114" s="240">
        <v>1372</v>
      </c>
      <c r="H114" s="241">
        <v>53342</v>
      </c>
      <c r="I114" s="241">
        <v>55709</v>
      </c>
      <c r="J114" s="240">
        <v>109051</v>
      </c>
      <c r="K114" s="241">
        <v>48859</v>
      </c>
      <c r="L114" s="241">
        <v>763</v>
      </c>
      <c r="M114" s="240">
        <v>49622</v>
      </c>
    </row>
    <row r="115" spans="1:14" s="31" customFormat="1" ht="13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3"/>
      <c r="J115" s="32"/>
      <c r="K115" s="371" t="s">
        <v>25</v>
      </c>
      <c r="L115" s="371"/>
      <c r="M115" s="371"/>
      <c r="N115" s="244"/>
    </row>
    <row r="116" spans="1:14" s="31" customFormat="1" ht="16" customHeight="1" x14ac:dyDescent="0.2">
      <c r="A116" s="361" t="s">
        <v>26</v>
      </c>
      <c r="B116" s="374" t="s">
        <v>27</v>
      </c>
      <c r="C116" s="375"/>
      <c r="D116" s="375"/>
      <c r="E116" s="375"/>
      <c r="F116" s="375"/>
      <c r="G116" s="375"/>
      <c r="H116" s="375"/>
      <c r="I116" s="376"/>
      <c r="J116" s="377"/>
      <c r="K116" s="374" t="s">
        <v>28</v>
      </c>
      <c r="L116" s="378"/>
      <c r="M116" s="378"/>
      <c r="N116" s="244"/>
    </row>
    <row r="117" spans="1:14" s="31" customFormat="1" ht="16" customHeight="1" x14ac:dyDescent="0.2">
      <c r="A117" s="372"/>
      <c r="B117" s="374" t="s">
        <v>29</v>
      </c>
      <c r="C117" s="375"/>
      <c r="D117" s="379"/>
      <c r="E117" s="365" t="s">
        <v>30</v>
      </c>
      <c r="F117" s="375"/>
      <c r="G117" s="379"/>
      <c r="H117" s="380" t="s">
        <v>31</v>
      </c>
      <c r="I117" s="376"/>
      <c r="J117" s="377"/>
      <c r="K117" s="367" t="s">
        <v>29</v>
      </c>
      <c r="L117" s="382" t="s">
        <v>30</v>
      </c>
      <c r="M117" s="384" t="s">
        <v>32</v>
      </c>
      <c r="N117" s="244"/>
    </row>
    <row r="118" spans="1:14" s="31" customFormat="1" ht="16" customHeight="1" x14ac:dyDescent="0.2">
      <c r="A118" s="373"/>
      <c r="B118" s="230" t="s">
        <v>33</v>
      </c>
      <c r="C118" s="34" t="s">
        <v>34</v>
      </c>
      <c r="D118" s="34" t="s">
        <v>31</v>
      </c>
      <c r="E118" s="34" t="s">
        <v>33</v>
      </c>
      <c r="F118" s="34" t="s">
        <v>34</v>
      </c>
      <c r="G118" s="34" t="s">
        <v>31</v>
      </c>
      <c r="H118" s="34" t="s">
        <v>33</v>
      </c>
      <c r="I118" s="34" t="s">
        <v>34</v>
      </c>
      <c r="J118" s="230" t="s">
        <v>32</v>
      </c>
      <c r="K118" s="381"/>
      <c r="L118" s="383"/>
      <c r="M118" s="385"/>
      <c r="N118" s="244"/>
    </row>
    <row r="119" spans="1:14" s="31" customFormat="1" ht="4.5" customHeight="1" x14ac:dyDescent="0.2">
      <c r="A119" s="39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</row>
    <row r="120" spans="1:14" s="244" customFormat="1" ht="4.5" customHeight="1" x14ac:dyDescent="0.2">
      <c r="A120" s="39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</row>
    <row r="121" spans="1:14" s="244" customFormat="1" ht="12" customHeight="1" x14ac:dyDescent="0.2">
      <c r="A121" s="44" t="s">
        <v>533</v>
      </c>
      <c r="B121" s="45">
        <v>52667</v>
      </c>
      <c r="C121" s="241">
        <v>54988</v>
      </c>
      <c r="D121" s="240">
        <f>B121+C121</f>
        <v>107655</v>
      </c>
      <c r="E121" s="46">
        <v>668</v>
      </c>
      <c r="F121" s="46">
        <v>712</v>
      </c>
      <c r="G121" s="240">
        <f>E121+F121</f>
        <v>1380</v>
      </c>
      <c r="H121" s="241">
        <v>53335</v>
      </c>
      <c r="I121" s="241">
        <v>55700</v>
      </c>
      <c r="J121" s="240">
        <f>H121+I121</f>
        <v>109035</v>
      </c>
      <c r="K121" s="241">
        <v>48861</v>
      </c>
      <c r="L121" s="241">
        <v>769</v>
      </c>
      <c r="M121" s="240">
        <f>K121+L121</f>
        <v>49630</v>
      </c>
    </row>
    <row r="122" spans="1:14" s="31" customFormat="1" ht="14.15" customHeight="1" x14ac:dyDescent="0.2">
      <c r="A122" s="43" t="s">
        <v>534</v>
      </c>
      <c r="B122" s="45">
        <v>52648</v>
      </c>
      <c r="C122" s="241">
        <v>54956</v>
      </c>
      <c r="D122" s="240">
        <f t="shared" ref="D122:D132" si="20">B122+C122</f>
        <v>107604</v>
      </c>
      <c r="E122" s="46">
        <v>674</v>
      </c>
      <c r="F122" s="46">
        <v>718</v>
      </c>
      <c r="G122" s="240">
        <f t="shared" ref="G122:G132" si="21">E122+F122</f>
        <v>1392</v>
      </c>
      <c r="H122" s="241">
        <v>53322</v>
      </c>
      <c r="I122" s="241">
        <v>55674</v>
      </c>
      <c r="J122" s="240">
        <f t="shared" ref="J122:J132" si="22">H122+I122</f>
        <v>108996</v>
      </c>
      <c r="K122" s="241">
        <v>48849</v>
      </c>
      <c r="L122" s="241">
        <v>779</v>
      </c>
      <c r="M122" s="240">
        <f t="shared" ref="M122:M132" si="23">K122+L122</f>
        <v>49628</v>
      </c>
    </row>
    <row r="123" spans="1:14" s="31" customFormat="1" ht="14.15" customHeight="1" x14ac:dyDescent="0.2">
      <c r="A123" s="44" t="s">
        <v>535</v>
      </c>
      <c r="B123" s="45">
        <v>52530</v>
      </c>
      <c r="C123" s="241">
        <v>54860</v>
      </c>
      <c r="D123" s="240">
        <f t="shared" si="20"/>
        <v>107390</v>
      </c>
      <c r="E123" s="46">
        <v>682</v>
      </c>
      <c r="F123" s="46">
        <v>716</v>
      </c>
      <c r="G123" s="240">
        <f t="shared" si="21"/>
        <v>1398</v>
      </c>
      <c r="H123" s="241">
        <v>53212</v>
      </c>
      <c r="I123" s="241">
        <v>55576</v>
      </c>
      <c r="J123" s="240">
        <f t="shared" si="22"/>
        <v>108788</v>
      </c>
      <c r="K123" s="241">
        <v>48980</v>
      </c>
      <c r="L123" s="241">
        <v>790</v>
      </c>
      <c r="M123" s="240">
        <f t="shared" si="23"/>
        <v>49770</v>
      </c>
    </row>
    <row r="124" spans="1:14" s="31" customFormat="1" ht="14.15" customHeight="1" x14ac:dyDescent="0.2">
      <c r="A124" s="43" t="s">
        <v>536</v>
      </c>
      <c r="B124" s="45">
        <v>52504</v>
      </c>
      <c r="C124" s="241">
        <v>54788</v>
      </c>
      <c r="D124" s="240">
        <f t="shared" si="20"/>
        <v>107292</v>
      </c>
      <c r="E124" s="46">
        <v>687</v>
      </c>
      <c r="F124" s="46">
        <v>721</v>
      </c>
      <c r="G124" s="240">
        <f t="shared" si="21"/>
        <v>1408</v>
      </c>
      <c r="H124" s="241">
        <v>53191</v>
      </c>
      <c r="I124" s="241">
        <v>55509</v>
      </c>
      <c r="J124" s="240">
        <f t="shared" si="22"/>
        <v>108700</v>
      </c>
      <c r="K124" s="241">
        <v>49045</v>
      </c>
      <c r="L124" s="241">
        <v>799</v>
      </c>
      <c r="M124" s="240">
        <f t="shared" si="23"/>
        <v>49844</v>
      </c>
    </row>
    <row r="125" spans="1:14" s="31" customFormat="1" ht="14.15" customHeight="1" x14ac:dyDescent="0.2">
      <c r="A125" s="44" t="s">
        <v>537</v>
      </c>
      <c r="B125" s="45">
        <v>52512</v>
      </c>
      <c r="C125" s="241">
        <v>54737</v>
      </c>
      <c r="D125" s="240">
        <f t="shared" si="20"/>
        <v>107249</v>
      </c>
      <c r="E125" s="46">
        <v>680</v>
      </c>
      <c r="F125" s="46">
        <v>720</v>
      </c>
      <c r="G125" s="240">
        <f t="shared" si="21"/>
        <v>1400</v>
      </c>
      <c r="H125" s="241">
        <v>53192</v>
      </c>
      <c r="I125" s="241">
        <v>55457</v>
      </c>
      <c r="J125" s="240">
        <f t="shared" si="22"/>
        <v>108649</v>
      </c>
      <c r="K125" s="241">
        <v>49045</v>
      </c>
      <c r="L125" s="241">
        <v>792</v>
      </c>
      <c r="M125" s="240">
        <f t="shared" si="23"/>
        <v>49837</v>
      </c>
    </row>
    <row r="126" spans="1:14" s="31" customFormat="1" ht="14.15" customHeight="1" x14ac:dyDescent="0.2">
      <c r="A126" s="43" t="s">
        <v>538</v>
      </c>
      <c r="B126" s="45">
        <v>52513</v>
      </c>
      <c r="C126" s="241">
        <v>54708</v>
      </c>
      <c r="D126" s="240">
        <f t="shared" si="20"/>
        <v>107221</v>
      </c>
      <c r="E126" s="46">
        <v>676</v>
      </c>
      <c r="F126" s="46">
        <v>719</v>
      </c>
      <c r="G126" s="240">
        <f t="shared" si="21"/>
        <v>1395</v>
      </c>
      <c r="H126" s="241">
        <v>53189</v>
      </c>
      <c r="I126" s="241">
        <v>55427</v>
      </c>
      <c r="J126" s="240">
        <f t="shared" si="22"/>
        <v>108616</v>
      </c>
      <c r="K126" s="241">
        <v>49085</v>
      </c>
      <c r="L126" s="241">
        <v>787</v>
      </c>
      <c r="M126" s="240">
        <f t="shared" si="23"/>
        <v>49872</v>
      </c>
    </row>
    <row r="127" spans="1:14" s="31" customFormat="1" ht="14.15" customHeight="1" x14ac:dyDescent="0.2">
      <c r="A127" s="44" t="s">
        <v>539</v>
      </c>
      <c r="B127" s="45">
        <v>52482</v>
      </c>
      <c r="C127" s="241">
        <v>54700</v>
      </c>
      <c r="D127" s="240">
        <f t="shared" si="20"/>
        <v>107182</v>
      </c>
      <c r="E127" s="46">
        <v>675</v>
      </c>
      <c r="F127" s="46">
        <v>711</v>
      </c>
      <c r="G127" s="240">
        <f t="shared" si="21"/>
        <v>1386</v>
      </c>
      <c r="H127" s="241">
        <v>53157</v>
      </c>
      <c r="I127" s="241">
        <v>55411</v>
      </c>
      <c r="J127" s="240">
        <f t="shared" si="22"/>
        <v>108568</v>
      </c>
      <c r="K127" s="241">
        <v>49110</v>
      </c>
      <c r="L127" s="241">
        <v>781</v>
      </c>
      <c r="M127" s="240">
        <f t="shared" si="23"/>
        <v>49891</v>
      </c>
    </row>
    <row r="128" spans="1:14" s="31" customFormat="1" ht="14.15" customHeight="1" x14ac:dyDescent="0.2">
      <c r="A128" s="43" t="s">
        <v>540</v>
      </c>
      <c r="B128" s="45">
        <v>52488</v>
      </c>
      <c r="C128" s="241">
        <v>54696</v>
      </c>
      <c r="D128" s="240">
        <f t="shared" si="20"/>
        <v>107184</v>
      </c>
      <c r="E128" s="46">
        <v>676</v>
      </c>
      <c r="F128" s="46">
        <v>709</v>
      </c>
      <c r="G128" s="240">
        <f t="shared" si="21"/>
        <v>1385</v>
      </c>
      <c r="H128" s="241">
        <v>53164</v>
      </c>
      <c r="I128" s="241">
        <v>55405</v>
      </c>
      <c r="J128" s="240">
        <f t="shared" si="22"/>
        <v>108569</v>
      </c>
      <c r="K128" s="241">
        <v>49129</v>
      </c>
      <c r="L128" s="241">
        <v>775</v>
      </c>
      <c r="M128" s="240">
        <f t="shared" si="23"/>
        <v>49904</v>
      </c>
    </row>
    <row r="129" spans="1:13" s="31" customFormat="1" ht="14.15" customHeight="1" x14ac:dyDescent="0.2">
      <c r="A129" s="44" t="s">
        <v>541</v>
      </c>
      <c r="B129" s="45">
        <v>52452</v>
      </c>
      <c r="C129" s="241">
        <v>54639</v>
      </c>
      <c r="D129" s="240">
        <f t="shared" si="20"/>
        <v>107091</v>
      </c>
      <c r="E129" s="46">
        <v>667</v>
      </c>
      <c r="F129" s="46">
        <v>708</v>
      </c>
      <c r="G129" s="240">
        <f t="shared" si="21"/>
        <v>1375</v>
      </c>
      <c r="H129" s="241">
        <v>53119</v>
      </c>
      <c r="I129" s="241">
        <v>55347</v>
      </c>
      <c r="J129" s="240">
        <f t="shared" si="22"/>
        <v>108466</v>
      </c>
      <c r="K129" s="241">
        <v>49092</v>
      </c>
      <c r="L129" s="241">
        <v>764</v>
      </c>
      <c r="M129" s="240">
        <f t="shared" si="23"/>
        <v>49856</v>
      </c>
    </row>
    <row r="130" spans="1:13" s="31" customFormat="1" ht="14.15" customHeight="1" x14ac:dyDescent="0.2">
      <c r="A130" s="43" t="s">
        <v>542</v>
      </c>
      <c r="B130" s="45">
        <v>52427</v>
      </c>
      <c r="C130" s="241">
        <v>54602</v>
      </c>
      <c r="D130" s="240">
        <f t="shared" si="20"/>
        <v>107029</v>
      </c>
      <c r="E130" s="46">
        <v>665</v>
      </c>
      <c r="F130" s="46">
        <v>707</v>
      </c>
      <c r="G130" s="240">
        <f t="shared" si="21"/>
        <v>1372</v>
      </c>
      <c r="H130" s="241">
        <v>53092</v>
      </c>
      <c r="I130" s="241">
        <v>55309</v>
      </c>
      <c r="J130" s="240">
        <f t="shared" si="22"/>
        <v>108401</v>
      </c>
      <c r="K130" s="241">
        <v>49070</v>
      </c>
      <c r="L130" s="241">
        <v>763</v>
      </c>
      <c r="M130" s="240">
        <f t="shared" si="23"/>
        <v>49833</v>
      </c>
    </row>
    <row r="131" spans="1:13" s="31" customFormat="1" ht="14.15" customHeight="1" x14ac:dyDescent="0.2">
      <c r="A131" s="44" t="s">
        <v>543</v>
      </c>
      <c r="B131" s="45">
        <v>52423</v>
      </c>
      <c r="C131" s="241">
        <v>54610</v>
      </c>
      <c r="D131" s="240">
        <f t="shared" si="20"/>
        <v>107033</v>
      </c>
      <c r="E131" s="46">
        <v>669</v>
      </c>
      <c r="F131" s="46">
        <v>712</v>
      </c>
      <c r="G131" s="240">
        <f t="shared" si="21"/>
        <v>1381</v>
      </c>
      <c r="H131" s="241">
        <v>53092</v>
      </c>
      <c r="I131" s="241">
        <v>55322</v>
      </c>
      <c r="J131" s="240">
        <f t="shared" si="22"/>
        <v>108414</v>
      </c>
      <c r="K131" s="241">
        <v>49096</v>
      </c>
      <c r="L131" s="241">
        <v>769</v>
      </c>
      <c r="M131" s="240">
        <f t="shared" si="23"/>
        <v>49865</v>
      </c>
    </row>
    <row r="132" spans="1:13" s="31" customFormat="1" ht="14.15" customHeight="1" x14ac:dyDescent="0.2">
      <c r="A132" s="43" t="s">
        <v>544</v>
      </c>
      <c r="B132" s="45">
        <v>52381</v>
      </c>
      <c r="C132" s="241">
        <v>54597</v>
      </c>
      <c r="D132" s="240">
        <f t="shared" si="20"/>
        <v>106978</v>
      </c>
      <c r="E132" s="46">
        <v>661</v>
      </c>
      <c r="F132" s="46">
        <v>711</v>
      </c>
      <c r="G132" s="240">
        <f t="shared" si="21"/>
        <v>1372</v>
      </c>
      <c r="H132" s="241">
        <v>53042</v>
      </c>
      <c r="I132" s="241">
        <v>55308</v>
      </c>
      <c r="J132" s="240">
        <f t="shared" si="22"/>
        <v>108350</v>
      </c>
      <c r="K132" s="241">
        <v>49103</v>
      </c>
      <c r="L132" s="241">
        <v>759</v>
      </c>
      <c r="M132" s="240">
        <f t="shared" si="23"/>
        <v>49862</v>
      </c>
    </row>
    <row r="133" spans="1:13" s="244" customFormat="1" ht="4.5" customHeight="1" x14ac:dyDescent="0.2">
      <c r="A133" s="39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</row>
    <row r="134" spans="1:13" s="244" customFormat="1" ht="12" customHeight="1" x14ac:dyDescent="0.2">
      <c r="A134" s="44" t="s">
        <v>554</v>
      </c>
      <c r="B134" s="45">
        <v>52338</v>
      </c>
      <c r="C134" s="303">
        <v>54549</v>
      </c>
      <c r="D134" s="304">
        <v>106887</v>
      </c>
      <c r="E134" s="305">
        <v>648</v>
      </c>
      <c r="F134" s="305">
        <v>699</v>
      </c>
      <c r="G134" s="304">
        <f>E134+F134</f>
        <v>1347</v>
      </c>
      <c r="H134" s="303">
        <f>B134+E134</f>
        <v>52986</v>
      </c>
      <c r="I134" s="303">
        <f>C134+F134</f>
        <v>55248</v>
      </c>
      <c r="J134" s="304">
        <f>H134+I134</f>
        <v>108234</v>
      </c>
      <c r="K134" s="303">
        <v>49081</v>
      </c>
      <c r="L134" s="303">
        <v>740</v>
      </c>
      <c r="M134" s="304">
        <f>K134+L134</f>
        <v>49821</v>
      </c>
    </row>
    <row r="135" spans="1:13" s="31" customFormat="1" ht="14.15" customHeight="1" x14ac:dyDescent="0.2">
      <c r="A135" s="43" t="s">
        <v>555</v>
      </c>
      <c r="B135" s="45">
        <v>52325</v>
      </c>
      <c r="C135" s="303">
        <v>54513</v>
      </c>
      <c r="D135" s="304">
        <v>106838</v>
      </c>
      <c r="E135" s="305">
        <v>640</v>
      </c>
      <c r="F135" s="305">
        <v>695</v>
      </c>
      <c r="G135" s="304">
        <f t="shared" ref="G135:G145" si="24">E135+F135</f>
        <v>1335</v>
      </c>
      <c r="H135" s="303">
        <f t="shared" ref="H135:H145" si="25">B135+E135</f>
        <v>52965</v>
      </c>
      <c r="I135" s="303">
        <f t="shared" ref="I135:I145" si="26">C135+F135</f>
        <v>55208</v>
      </c>
      <c r="J135" s="304">
        <f t="shared" ref="J135:J145" si="27">H135+I135</f>
        <v>108173</v>
      </c>
      <c r="K135" s="303">
        <v>49071</v>
      </c>
      <c r="L135" s="303">
        <v>731</v>
      </c>
      <c r="M135" s="304">
        <f t="shared" ref="M135:M145" si="28">K135+L135</f>
        <v>49802</v>
      </c>
    </row>
    <row r="136" spans="1:13" s="31" customFormat="1" ht="14.15" customHeight="1" x14ac:dyDescent="0.2">
      <c r="A136" s="44" t="s">
        <v>556</v>
      </c>
      <c r="B136" s="45">
        <v>52158</v>
      </c>
      <c r="C136" s="303">
        <v>54409</v>
      </c>
      <c r="D136" s="304">
        <v>106567</v>
      </c>
      <c r="E136" s="305">
        <v>656</v>
      </c>
      <c r="F136" s="305">
        <v>700</v>
      </c>
      <c r="G136" s="304">
        <f t="shared" si="24"/>
        <v>1356</v>
      </c>
      <c r="H136" s="303">
        <f t="shared" si="25"/>
        <v>52814</v>
      </c>
      <c r="I136" s="303">
        <f t="shared" si="26"/>
        <v>55109</v>
      </c>
      <c r="J136" s="304">
        <f t="shared" si="27"/>
        <v>107923</v>
      </c>
      <c r="K136" s="303">
        <v>49169</v>
      </c>
      <c r="L136" s="303">
        <v>750</v>
      </c>
      <c r="M136" s="304">
        <f t="shared" si="28"/>
        <v>49919</v>
      </c>
    </row>
    <row r="137" spans="1:13" s="31" customFormat="1" ht="14.15" customHeight="1" x14ac:dyDescent="0.2">
      <c r="A137" s="43" t="s">
        <v>557</v>
      </c>
      <c r="B137" s="45">
        <v>52144</v>
      </c>
      <c r="C137" s="303">
        <v>54355</v>
      </c>
      <c r="D137" s="304">
        <v>106499</v>
      </c>
      <c r="E137" s="305">
        <v>676</v>
      </c>
      <c r="F137" s="305">
        <v>727</v>
      </c>
      <c r="G137" s="304">
        <f t="shared" si="24"/>
        <v>1403</v>
      </c>
      <c r="H137" s="303">
        <f t="shared" si="25"/>
        <v>52820</v>
      </c>
      <c r="I137" s="303">
        <f t="shared" si="26"/>
        <v>55082</v>
      </c>
      <c r="J137" s="304">
        <f t="shared" si="27"/>
        <v>107902</v>
      </c>
      <c r="K137" s="303">
        <v>49217</v>
      </c>
      <c r="L137" s="303">
        <v>791</v>
      </c>
      <c r="M137" s="304">
        <f t="shared" si="28"/>
        <v>50008</v>
      </c>
    </row>
    <row r="138" spans="1:13" s="31" customFormat="1" ht="14.15" customHeight="1" x14ac:dyDescent="0.2">
      <c r="A138" s="44" t="s">
        <v>558</v>
      </c>
      <c r="B138" s="45">
        <v>52087</v>
      </c>
      <c r="C138" s="303">
        <v>54315</v>
      </c>
      <c r="D138" s="304">
        <v>106402</v>
      </c>
      <c r="E138" s="305">
        <v>687</v>
      </c>
      <c r="F138" s="305">
        <v>746</v>
      </c>
      <c r="G138" s="304">
        <f t="shared" si="24"/>
        <v>1433</v>
      </c>
      <c r="H138" s="303">
        <f t="shared" si="25"/>
        <v>52774</v>
      </c>
      <c r="I138" s="303">
        <f t="shared" si="26"/>
        <v>55061</v>
      </c>
      <c r="J138" s="304">
        <f t="shared" si="27"/>
        <v>107835</v>
      </c>
      <c r="K138" s="303">
        <v>49216</v>
      </c>
      <c r="L138" s="303">
        <v>819</v>
      </c>
      <c r="M138" s="304">
        <f t="shared" si="28"/>
        <v>50035</v>
      </c>
    </row>
    <row r="139" spans="1:13" s="31" customFormat="1" ht="14.15" customHeight="1" x14ac:dyDescent="0.2">
      <c r="A139" s="43" t="s">
        <v>559</v>
      </c>
      <c r="B139" s="45">
        <v>52041</v>
      </c>
      <c r="C139" s="303">
        <v>54289</v>
      </c>
      <c r="D139" s="304">
        <v>106330</v>
      </c>
      <c r="E139" s="305">
        <v>711</v>
      </c>
      <c r="F139" s="305">
        <v>752</v>
      </c>
      <c r="G139" s="304">
        <f t="shared" si="24"/>
        <v>1463</v>
      </c>
      <c r="H139" s="303">
        <f t="shared" si="25"/>
        <v>52752</v>
      </c>
      <c r="I139" s="303">
        <f t="shared" si="26"/>
        <v>55041</v>
      </c>
      <c r="J139" s="304">
        <f t="shared" si="27"/>
        <v>107793</v>
      </c>
      <c r="K139" s="303">
        <v>49208</v>
      </c>
      <c r="L139" s="303">
        <v>849</v>
      </c>
      <c r="M139" s="304">
        <f t="shared" si="28"/>
        <v>50057</v>
      </c>
    </row>
    <row r="140" spans="1:13" s="31" customFormat="1" ht="14.15" customHeight="1" x14ac:dyDescent="0.2">
      <c r="A140" s="44" t="s">
        <v>560</v>
      </c>
      <c r="B140" s="45">
        <v>52013</v>
      </c>
      <c r="C140" s="303">
        <v>54296</v>
      </c>
      <c r="D140" s="304">
        <v>106309</v>
      </c>
      <c r="E140" s="305">
        <v>704</v>
      </c>
      <c r="F140" s="305">
        <v>754</v>
      </c>
      <c r="G140" s="304">
        <f t="shared" si="24"/>
        <v>1458</v>
      </c>
      <c r="H140" s="303">
        <f t="shared" si="25"/>
        <v>52717</v>
      </c>
      <c r="I140" s="303">
        <f t="shared" si="26"/>
        <v>55050</v>
      </c>
      <c r="J140" s="304">
        <f t="shared" si="27"/>
        <v>107767</v>
      </c>
      <c r="K140" s="303">
        <v>49224</v>
      </c>
      <c r="L140" s="303">
        <v>842</v>
      </c>
      <c r="M140" s="304">
        <f t="shared" si="28"/>
        <v>50066</v>
      </c>
    </row>
    <row r="141" spans="1:13" s="31" customFormat="1" ht="14.15" customHeight="1" x14ac:dyDescent="0.2">
      <c r="A141" s="43" t="s">
        <v>561</v>
      </c>
      <c r="B141" s="45">
        <v>51971</v>
      </c>
      <c r="C141" s="303">
        <v>54257</v>
      </c>
      <c r="D141" s="304">
        <v>106228</v>
      </c>
      <c r="E141" s="305">
        <v>688</v>
      </c>
      <c r="F141" s="305">
        <v>749</v>
      </c>
      <c r="G141" s="304">
        <f t="shared" si="24"/>
        <v>1437</v>
      </c>
      <c r="H141" s="303">
        <f t="shared" si="25"/>
        <v>52659</v>
      </c>
      <c r="I141" s="303">
        <f t="shared" si="26"/>
        <v>55006</v>
      </c>
      <c r="J141" s="304">
        <f t="shared" si="27"/>
        <v>107665</v>
      </c>
      <c r="K141" s="303">
        <v>49232</v>
      </c>
      <c r="L141" s="303">
        <v>822</v>
      </c>
      <c r="M141" s="304">
        <f t="shared" si="28"/>
        <v>50054</v>
      </c>
    </row>
    <row r="142" spans="1:13" s="31" customFormat="1" ht="14.15" customHeight="1" x14ac:dyDescent="0.2">
      <c r="A142" s="44" t="s">
        <v>562</v>
      </c>
      <c r="B142" s="45">
        <v>51883</v>
      </c>
      <c r="C142" s="303">
        <v>54167</v>
      </c>
      <c r="D142" s="304">
        <v>106050</v>
      </c>
      <c r="E142" s="305">
        <v>686</v>
      </c>
      <c r="F142" s="305">
        <v>730</v>
      </c>
      <c r="G142" s="304">
        <f t="shared" si="24"/>
        <v>1416</v>
      </c>
      <c r="H142" s="303">
        <f t="shared" si="25"/>
        <v>52569</v>
      </c>
      <c r="I142" s="303">
        <f t="shared" si="26"/>
        <v>54897</v>
      </c>
      <c r="J142" s="304">
        <f t="shared" si="27"/>
        <v>107466</v>
      </c>
      <c r="K142" s="303">
        <v>49185</v>
      </c>
      <c r="L142" s="303">
        <v>798</v>
      </c>
      <c r="M142" s="304">
        <f t="shared" si="28"/>
        <v>49983</v>
      </c>
    </row>
    <row r="143" spans="1:13" s="31" customFormat="1" ht="14.15" customHeight="1" x14ac:dyDescent="0.2">
      <c r="A143" s="43" t="s">
        <v>563</v>
      </c>
      <c r="B143" s="45">
        <v>51834</v>
      </c>
      <c r="C143" s="303">
        <v>54091</v>
      </c>
      <c r="D143" s="304">
        <v>105925</v>
      </c>
      <c r="E143" s="305">
        <v>685</v>
      </c>
      <c r="F143" s="305">
        <v>725</v>
      </c>
      <c r="G143" s="304">
        <f t="shared" si="24"/>
        <v>1410</v>
      </c>
      <c r="H143" s="303">
        <f t="shared" si="25"/>
        <v>52519</v>
      </c>
      <c r="I143" s="303">
        <f t="shared" si="26"/>
        <v>54816</v>
      </c>
      <c r="J143" s="304">
        <f t="shared" si="27"/>
        <v>107335</v>
      </c>
      <c r="K143" s="303">
        <v>49157</v>
      </c>
      <c r="L143" s="303">
        <v>799</v>
      </c>
      <c r="M143" s="304">
        <f t="shared" si="28"/>
        <v>49956</v>
      </c>
    </row>
    <row r="144" spans="1:13" s="31" customFormat="1" ht="14.15" customHeight="1" x14ac:dyDescent="0.2">
      <c r="A144" s="44" t="s">
        <v>564</v>
      </c>
      <c r="B144" s="45">
        <v>51808</v>
      </c>
      <c r="C144" s="303">
        <v>54070</v>
      </c>
      <c r="D144" s="304">
        <v>105878</v>
      </c>
      <c r="E144" s="305">
        <v>679</v>
      </c>
      <c r="F144" s="305">
        <v>723</v>
      </c>
      <c r="G144" s="304">
        <f t="shared" si="24"/>
        <v>1402</v>
      </c>
      <c r="H144" s="303">
        <f t="shared" si="25"/>
        <v>52487</v>
      </c>
      <c r="I144" s="303">
        <f t="shared" si="26"/>
        <v>54793</v>
      </c>
      <c r="J144" s="304">
        <f t="shared" si="27"/>
        <v>107280</v>
      </c>
      <c r="K144" s="303">
        <v>49144</v>
      </c>
      <c r="L144" s="303">
        <v>793</v>
      </c>
      <c r="M144" s="304">
        <f t="shared" si="28"/>
        <v>49937</v>
      </c>
    </row>
    <row r="145" spans="1:13" s="31" customFormat="1" ht="14.15" customHeight="1" x14ac:dyDescent="0.2">
      <c r="A145" s="43" t="s">
        <v>565</v>
      </c>
      <c r="B145" s="45">
        <v>51757</v>
      </c>
      <c r="C145" s="303">
        <v>54056</v>
      </c>
      <c r="D145" s="304">
        <v>105813</v>
      </c>
      <c r="E145" s="305">
        <v>677</v>
      </c>
      <c r="F145" s="305">
        <v>714</v>
      </c>
      <c r="G145" s="304">
        <f t="shared" si="24"/>
        <v>1391</v>
      </c>
      <c r="H145" s="303">
        <f t="shared" si="25"/>
        <v>52434</v>
      </c>
      <c r="I145" s="303">
        <f t="shared" si="26"/>
        <v>54770</v>
      </c>
      <c r="J145" s="304">
        <f t="shared" si="27"/>
        <v>107204</v>
      </c>
      <c r="K145" s="303">
        <v>49137</v>
      </c>
      <c r="L145" s="303">
        <v>783</v>
      </c>
      <c r="M145" s="304">
        <f t="shared" si="28"/>
        <v>49920</v>
      </c>
    </row>
    <row r="146" spans="1:13" s="244" customFormat="1" ht="4.5" customHeight="1" x14ac:dyDescent="0.2">
      <c r="A146" s="39"/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</row>
    <row r="147" spans="1:13" s="244" customFormat="1" ht="12" customHeight="1" x14ac:dyDescent="0.2">
      <c r="A147" s="44">
        <v>44957</v>
      </c>
      <c r="B147" s="45">
        <v>51699</v>
      </c>
      <c r="C147" s="303">
        <v>53972</v>
      </c>
      <c r="D147" s="304">
        <f>B147+C147</f>
        <v>105671</v>
      </c>
      <c r="E147" s="305">
        <v>659</v>
      </c>
      <c r="F147" s="305">
        <v>710</v>
      </c>
      <c r="G147" s="304">
        <f>E147+F147</f>
        <v>1369</v>
      </c>
      <c r="H147" s="304">
        <f>B147+E147</f>
        <v>52358</v>
      </c>
      <c r="I147" s="303">
        <f>C147+F147</f>
        <v>54682</v>
      </c>
      <c r="J147" s="304">
        <f>H147+I147</f>
        <v>107040</v>
      </c>
      <c r="K147" s="303">
        <v>49094</v>
      </c>
      <c r="L147" s="303">
        <v>763</v>
      </c>
      <c r="M147" s="304">
        <f>K147+L147</f>
        <v>49857</v>
      </c>
    </row>
    <row r="148" spans="1:13" s="31" customFormat="1" ht="14.15" customHeight="1" x14ac:dyDescent="0.2">
      <c r="A148" s="43">
        <v>44985</v>
      </c>
      <c r="B148" s="45">
        <v>51645</v>
      </c>
      <c r="C148" s="303">
        <v>53917</v>
      </c>
      <c r="D148" s="304">
        <f t="shared" ref="D148:D158" si="29">B148+C148</f>
        <v>105562</v>
      </c>
      <c r="E148" s="305">
        <v>661</v>
      </c>
      <c r="F148" s="305">
        <v>704</v>
      </c>
      <c r="G148" s="304">
        <f t="shared" ref="G148:G158" si="30">E148+F148</f>
        <v>1365</v>
      </c>
      <c r="H148" s="304">
        <f t="shared" ref="H148:H158" si="31">B148+E148</f>
        <v>52306</v>
      </c>
      <c r="I148" s="303">
        <f t="shared" ref="I148:I158" si="32">C148+F148</f>
        <v>54621</v>
      </c>
      <c r="J148" s="304">
        <f t="shared" ref="J148:J158" si="33">H148+I148</f>
        <v>106927</v>
      </c>
      <c r="K148" s="303">
        <v>49070</v>
      </c>
      <c r="L148" s="303">
        <v>763</v>
      </c>
      <c r="M148" s="304">
        <f t="shared" ref="M148:M158" si="34">K148+L148</f>
        <v>49833</v>
      </c>
    </row>
    <row r="149" spans="1:13" s="31" customFormat="1" ht="14.15" customHeight="1" x14ac:dyDescent="0.2">
      <c r="A149" s="44">
        <v>45016</v>
      </c>
      <c r="B149" s="45">
        <v>51538</v>
      </c>
      <c r="C149" s="303">
        <v>53811</v>
      </c>
      <c r="D149" s="304">
        <f t="shared" si="29"/>
        <v>105349</v>
      </c>
      <c r="E149" s="305">
        <v>679</v>
      </c>
      <c r="F149" s="305">
        <v>712</v>
      </c>
      <c r="G149" s="304">
        <f t="shared" si="30"/>
        <v>1391</v>
      </c>
      <c r="H149" s="304">
        <f t="shared" si="31"/>
        <v>52217</v>
      </c>
      <c r="I149" s="303">
        <f t="shared" si="32"/>
        <v>54523</v>
      </c>
      <c r="J149" s="304">
        <f t="shared" si="33"/>
        <v>106740</v>
      </c>
      <c r="K149" s="303">
        <v>49161</v>
      </c>
      <c r="L149" s="303">
        <v>781</v>
      </c>
      <c r="M149" s="304">
        <f t="shared" si="34"/>
        <v>49942</v>
      </c>
    </row>
    <row r="150" spans="1:13" s="31" customFormat="1" ht="14.15" customHeight="1" x14ac:dyDescent="0.2">
      <c r="A150" s="43">
        <v>45046</v>
      </c>
      <c r="B150" s="45">
        <v>51475</v>
      </c>
      <c r="C150" s="303">
        <v>53748</v>
      </c>
      <c r="D150" s="304">
        <f t="shared" si="29"/>
        <v>105223</v>
      </c>
      <c r="E150" s="305">
        <v>689</v>
      </c>
      <c r="F150" s="305">
        <v>705</v>
      </c>
      <c r="G150" s="304">
        <f t="shared" si="30"/>
        <v>1394</v>
      </c>
      <c r="H150" s="304">
        <f t="shared" si="31"/>
        <v>52164</v>
      </c>
      <c r="I150" s="303">
        <f t="shared" si="32"/>
        <v>54453</v>
      </c>
      <c r="J150" s="304">
        <f t="shared" si="33"/>
        <v>106617</v>
      </c>
      <c r="K150" s="303">
        <v>49205</v>
      </c>
      <c r="L150" s="303">
        <v>785</v>
      </c>
      <c r="M150" s="304">
        <f t="shared" si="34"/>
        <v>49990</v>
      </c>
    </row>
    <row r="151" spans="1:13" s="31" customFormat="1" ht="14.15" customHeight="1" x14ac:dyDescent="0.2">
      <c r="A151" s="44">
        <v>45077</v>
      </c>
      <c r="B151" s="45">
        <v>51419</v>
      </c>
      <c r="C151" s="303">
        <v>53679</v>
      </c>
      <c r="D151" s="304">
        <f t="shared" si="29"/>
        <v>105098</v>
      </c>
      <c r="E151" s="305">
        <v>691</v>
      </c>
      <c r="F151" s="305">
        <v>700</v>
      </c>
      <c r="G151" s="304">
        <f t="shared" si="30"/>
        <v>1391</v>
      </c>
      <c r="H151" s="304">
        <f t="shared" si="31"/>
        <v>52110</v>
      </c>
      <c r="I151" s="303">
        <f t="shared" si="32"/>
        <v>54379</v>
      </c>
      <c r="J151" s="304">
        <f t="shared" si="33"/>
        <v>106489</v>
      </c>
      <c r="K151" s="303">
        <v>49174</v>
      </c>
      <c r="L151" s="303">
        <v>784</v>
      </c>
      <c r="M151" s="304">
        <f t="shared" si="34"/>
        <v>49958</v>
      </c>
    </row>
    <row r="152" spans="1:13" s="31" customFormat="1" ht="14.15" customHeight="1" x14ac:dyDescent="0.2">
      <c r="A152" s="43">
        <v>45107</v>
      </c>
      <c r="B152" s="45">
        <v>51422</v>
      </c>
      <c r="C152" s="303">
        <v>53698</v>
      </c>
      <c r="D152" s="304">
        <f t="shared" si="29"/>
        <v>105120</v>
      </c>
      <c r="E152" s="305">
        <v>701</v>
      </c>
      <c r="F152" s="305">
        <v>704</v>
      </c>
      <c r="G152" s="304">
        <f t="shared" si="30"/>
        <v>1405</v>
      </c>
      <c r="H152" s="304">
        <f t="shared" si="31"/>
        <v>52123</v>
      </c>
      <c r="I152" s="303">
        <f t="shared" si="32"/>
        <v>54402</v>
      </c>
      <c r="J152" s="304">
        <f t="shared" si="33"/>
        <v>106525</v>
      </c>
      <c r="K152" s="303">
        <v>49206</v>
      </c>
      <c r="L152" s="303">
        <v>795</v>
      </c>
      <c r="M152" s="304">
        <f t="shared" si="34"/>
        <v>50001</v>
      </c>
    </row>
    <row r="153" spans="1:13" s="31" customFormat="1" ht="14.15" customHeight="1" x14ac:dyDescent="0.2">
      <c r="A153" s="44">
        <v>45138</v>
      </c>
      <c r="B153" s="45">
        <v>51339</v>
      </c>
      <c r="C153" s="303">
        <v>53632</v>
      </c>
      <c r="D153" s="304">
        <f t="shared" si="29"/>
        <v>104971</v>
      </c>
      <c r="E153" s="305">
        <v>718</v>
      </c>
      <c r="F153" s="305">
        <v>714</v>
      </c>
      <c r="G153" s="304">
        <f t="shared" si="30"/>
        <v>1432</v>
      </c>
      <c r="H153" s="304">
        <f t="shared" si="31"/>
        <v>52057</v>
      </c>
      <c r="I153" s="303">
        <f t="shared" si="32"/>
        <v>54346</v>
      </c>
      <c r="J153" s="304">
        <f t="shared" si="33"/>
        <v>106403</v>
      </c>
      <c r="K153" s="303">
        <v>49171</v>
      </c>
      <c r="L153" s="303">
        <v>813</v>
      </c>
      <c r="M153" s="304">
        <f t="shared" si="34"/>
        <v>49984</v>
      </c>
    </row>
    <row r="154" spans="1:13" s="31" customFormat="1" ht="14.15" customHeight="1" x14ac:dyDescent="0.2">
      <c r="A154" s="43">
        <v>45169</v>
      </c>
      <c r="B154" s="45">
        <v>51342</v>
      </c>
      <c r="C154" s="303">
        <v>53615</v>
      </c>
      <c r="D154" s="304">
        <f t="shared" si="29"/>
        <v>104957</v>
      </c>
      <c r="E154" s="305">
        <v>727</v>
      </c>
      <c r="F154" s="305">
        <v>717</v>
      </c>
      <c r="G154" s="304">
        <f t="shared" si="30"/>
        <v>1444</v>
      </c>
      <c r="H154" s="304">
        <f t="shared" si="31"/>
        <v>52069</v>
      </c>
      <c r="I154" s="303">
        <f t="shared" si="32"/>
        <v>54332</v>
      </c>
      <c r="J154" s="304">
        <f t="shared" si="33"/>
        <v>106401</v>
      </c>
      <c r="K154" s="303">
        <v>49151</v>
      </c>
      <c r="L154" s="303">
        <v>828</v>
      </c>
      <c r="M154" s="304">
        <f t="shared" si="34"/>
        <v>49979</v>
      </c>
    </row>
    <row r="155" spans="1:13" s="31" customFormat="1" ht="14.15" customHeight="1" x14ac:dyDescent="0.2">
      <c r="A155" s="44">
        <v>45199</v>
      </c>
      <c r="B155" s="45">
        <v>51275</v>
      </c>
      <c r="C155" s="303">
        <v>53556</v>
      </c>
      <c r="D155" s="304">
        <f t="shared" si="29"/>
        <v>104831</v>
      </c>
      <c r="E155" s="305">
        <v>726</v>
      </c>
      <c r="F155" s="305">
        <v>722</v>
      </c>
      <c r="G155" s="304">
        <f t="shared" si="30"/>
        <v>1448</v>
      </c>
      <c r="H155" s="304">
        <f t="shared" si="31"/>
        <v>52001</v>
      </c>
      <c r="I155" s="303">
        <f t="shared" si="32"/>
        <v>54278</v>
      </c>
      <c r="J155" s="304">
        <f t="shared" si="33"/>
        <v>106279</v>
      </c>
      <c r="K155" s="303">
        <v>49099</v>
      </c>
      <c r="L155" s="303">
        <v>838</v>
      </c>
      <c r="M155" s="304">
        <f t="shared" si="34"/>
        <v>49937</v>
      </c>
    </row>
    <row r="156" spans="1:13" s="31" customFormat="1" ht="14.15" customHeight="1" x14ac:dyDescent="0.2">
      <c r="A156" s="43">
        <v>45230</v>
      </c>
      <c r="B156" s="45">
        <v>51238</v>
      </c>
      <c r="C156" s="303">
        <v>53538</v>
      </c>
      <c r="D156" s="304">
        <f t="shared" si="29"/>
        <v>104776</v>
      </c>
      <c r="E156" s="305">
        <v>744</v>
      </c>
      <c r="F156" s="305">
        <v>711</v>
      </c>
      <c r="G156" s="304">
        <f t="shared" si="30"/>
        <v>1455</v>
      </c>
      <c r="H156" s="304">
        <f t="shared" si="31"/>
        <v>51982</v>
      </c>
      <c r="I156" s="303">
        <f t="shared" si="32"/>
        <v>54249</v>
      </c>
      <c r="J156" s="304">
        <f t="shared" si="33"/>
        <v>106231</v>
      </c>
      <c r="K156" s="303">
        <v>49113</v>
      </c>
      <c r="L156" s="303">
        <v>846</v>
      </c>
      <c r="M156" s="304">
        <f t="shared" si="34"/>
        <v>49959</v>
      </c>
    </row>
    <row r="157" spans="1:13" s="31" customFormat="1" ht="14.15" customHeight="1" x14ac:dyDescent="0.2">
      <c r="A157" s="44">
        <v>45260</v>
      </c>
      <c r="B157" s="45">
        <v>51226</v>
      </c>
      <c r="C157" s="303">
        <v>53537</v>
      </c>
      <c r="D157" s="304">
        <f t="shared" si="29"/>
        <v>104763</v>
      </c>
      <c r="E157" s="305">
        <v>738</v>
      </c>
      <c r="F157" s="305">
        <v>720</v>
      </c>
      <c r="G157" s="304">
        <f t="shared" si="30"/>
        <v>1458</v>
      </c>
      <c r="H157" s="304">
        <f t="shared" si="31"/>
        <v>51964</v>
      </c>
      <c r="I157" s="303">
        <f t="shared" si="32"/>
        <v>54257</v>
      </c>
      <c r="J157" s="304">
        <f t="shared" si="33"/>
        <v>106221</v>
      </c>
      <c r="K157" s="303">
        <v>49135</v>
      </c>
      <c r="L157" s="303">
        <v>842</v>
      </c>
      <c r="M157" s="304">
        <f t="shared" si="34"/>
        <v>49977</v>
      </c>
    </row>
    <row r="158" spans="1:13" s="31" customFormat="1" ht="14.15" customHeight="1" x14ac:dyDescent="0.2">
      <c r="A158" s="43">
        <v>45291</v>
      </c>
      <c r="B158" s="45">
        <v>51176</v>
      </c>
      <c r="C158" s="303">
        <v>53512</v>
      </c>
      <c r="D158" s="304">
        <f t="shared" si="29"/>
        <v>104688</v>
      </c>
      <c r="E158" s="305">
        <v>747</v>
      </c>
      <c r="F158" s="305">
        <v>741</v>
      </c>
      <c r="G158" s="304">
        <f t="shared" si="30"/>
        <v>1488</v>
      </c>
      <c r="H158" s="304">
        <f t="shared" si="31"/>
        <v>51923</v>
      </c>
      <c r="I158" s="303">
        <f t="shared" si="32"/>
        <v>54253</v>
      </c>
      <c r="J158" s="304">
        <f t="shared" si="33"/>
        <v>106176</v>
      </c>
      <c r="K158" s="303">
        <v>49113</v>
      </c>
      <c r="L158" s="303">
        <v>871</v>
      </c>
      <c r="M158" s="304">
        <f t="shared" si="34"/>
        <v>49984</v>
      </c>
    </row>
    <row r="159" spans="1:13" s="244" customFormat="1" ht="4.5" customHeight="1" x14ac:dyDescent="0.2">
      <c r="A159" s="39"/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</row>
    <row r="160" spans="1:13" s="244" customFormat="1" ht="12" customHeight="1" x14ac:dyDescent="0.2">
      <c r="A160" s="44">
        <v>45322</v>
      </c>
      <c r="B160" s="45">
        <v>51107</v>
      </c>
      <c r="C160" s="303">
        <v>53490</v>
      </c>
      <c r="D160" s="304">
        <f>B160+C160</f>
        <v>104597</v>
      </c>
      <c r="E160" s="305">
        <v>748</v>
      </c>
      <c r="F160" s="305">
        <v>723</v>
      </c>
      <c r="G160" s="304">
        <f>E160+F160</f>
        <v>1471</v>
      </c>
      <c r="H160" s="304">
        <f>B160+E160</f>
        <v>51855</v>
      </c>
      <c r="I160" s="303">
        <f>C160+F160</f>
        <v>54213</v>
      </c>
      <c r="J160" s="304">
        <f>H160+I160</f>
        <v>106068</v>
      </c>
      <c r="K160" s="303">
        <v>49098</v>
      </c>
      <c r="L160" s="303">
        <v>850</v>
      </c>
      <c r="M160" s="304">
        <f>K160+L160</f>
        <v>49948</v>
      </c>
    </row>
    <row r="161" spans="1:13" s="31" customFormat="1" ht="14.15" customHeight="1" x14ac:dyDescent="0.2">
      <c r="A161" s="43">
        <v>45351</v>
      </c>
      <c r="B161" s="45">
        <v>51041</v>
      </c>
      <c r="C161" s="303">
        <v>53423</v>
      </c>
      <c r="D161" s="304">
        <f t="shared" ref="D161:D171" si="35">B161+C161</f>
        <v>104464</v>
      </c>
      <c r="E161" s="305">
        <v>743</v>
      </c>
      <c r="F161" s="305">
        <v>715</v>
      </c>
      <c r="G161" s="304">
        <f t="shared" ref="G161:G171" si="36">E161+F161</f>
        <v>1458</v>
      </c>
      <c r="H161" s="304">
        <f t="shared" ref="H161:I171" si="37">B161+E161</f>
        <v>51784</v>
      </c>
      <c r="I161" s="303">
        <f t="shared" si="37"/>
        <v>54138</v>
      </c>
      <c r="J161" s="304">
        <f t="shared" ref="J161:J171" si="38">H161+I161</f>
        <v>105922</v>
      </c>
      <c r="K161" s="303">
        <v>49058</v>
      </c>
      <c r="L161" s="303">
        <v>844</v>
      </c>
      <c r="M161" s="304">
        <f t="shared" ref="M161:M171" si="39">K161+L161</f>
        <v>49902</v>
      </c>
    </row>
    <row r="162" spans="1:13" s="31" customFormat="1" ht="14.15" customHeight="1" x14ac:dyDescent="0.2">
      <c r="A162" s="44">
        <v>45382</v>
      </c>
      <c r="B162" s="45">
        <v>50826</v>
      </c>
      <c r="C162" s="303">
        <v>53270</v>
      </c>
      <c r="D162" s="304">
        <f t="shared" si="35"/>
        <v>104096</v>
      </c>
      <c r="E162" s="305">
        <v>741</v>
      </c>
      <c r="F162" s="305">
        <v>715</v>
      </c>
      <c r="G162" s="304">
        <f t="shared" si="36"/>
        <v>1456</v>
      </c>
      <c r="H162" s="304">
        <f t="shared" si="37"/>
        <v>51567</v>
      </c>
      <c r="I162" s="303">
        <f t="shared" si="37"/>
        <v>53985</v>
      </c>
      <c r="J162" s="304">
        <f t="shared" si="38"/>
        <v>105552</v>
      </c>
      <c r="K162" s="303">
        <v>49098</v>
      </c>
      <c r="L162" s="303">
        <v>851</v>
      </c>
      <c r="M162" s="304">
        <f t="shared" si="39"/>
        <v>49949</v>
      </c>
    </row>
    <row r="163" spans="1:13" s="31" customFormat="1" ht="14.15" customHeight="1" x14ac:dyDescent="0.2">
      <c r="A163" s="43">
        <v>45412</v>
      </c>
      <c r="B163" s="45">
        <v>50805</v>
      </c>
      <c r="C163" s="303">
        <v>53225</v>
      </c>
      <c r="D163" s="304">
        <f t="shared" si="35"/>
        <v>104030</v>
      </c>
      <c r="E163" s="305">
        <v>771</v>
      </c>
      <c r="F163" s="305">
        <v>724</v>
      </c>
      <c r="G163" s="304">
        <f t="shared" si="36"/>
        <v>1495</v>
      </c>
      <c r="H163" s="304">
        <f t="shared" si="37"/>
        <v>51576</v>
      </c>
      <c r="I163" s="303">
        <f t="shared" si="37"/>
        <v>53949</v>
      </c>
      <c r="J163" s="304">
        <f t="shared" si="38"/>
        <v>105525</v>
      </c>
      <c r="K163" s="303">
        <v>49174</v>
      </c>
      <c r="L163" s="303">
        <v>886</v>
      </c>
      <c r="M163" s="304">
        <f t="shared" si="39"/>
        <v>50060</v>
      </c>
    </row>
    <row r="164" spans="1:13" s="31" customFormat="1" ht="14.15" customHeight="1" x14ac:dyDescent="0.2">
      <c r="A164" s="44">
        <v>45443</v>
      </c>
      <c r="B164" s="45">
        <v>50818</v>
      </c>
      <c r="C164" s="303">
        <v>53192</v>
      </c>
      <c r="D164" s="304">
        <f t="shared" si="35"/>
        <v>104010</v>
      </c>
      <c r="E164" s="305">
        <v>779</v>
      </c>
      <c r="F164" s="305">
        <v>730</v>
      </c>
      <c r="G164" s="304">
        <f t="shared" si="36"/>
        <v>1509</v>
      </c>
      <c r="H164" s="304">
        <f t="shared" si="37"/>
        <v>51597</v>
      </c>
      <c r="I164" s="303">
        <f t="shared" si="37"/>
        <v>53922</v>
      </c>
      <c r="J164" s="304">
        <f t="shared" si="38"/>
        <v>105519</v>
      </c>
      <c r="K164" s="303">
        <v>49199</v>
      </c>
      <c r="L164" s="303">
        <v>899</v>
      </c>
      <c r="M164" s="304">
        <f t="shared" si="39"/>
        <v>50098</v>
      </c>
    </row>
    <row r="165" spans="1:13" s="31" customFormat="1" ht="14.15" customHeight="1" x14ac:dyDescent="0.2">
      <c r="A165" s="43">
        <v>45473</v>
      </c>
      <c r="B165" s="45">
        <v>50786</v>
      </c>
      <c r="C165" s="303">
        <v>53156</v>
      </c>
      <c r="D165" s="304">
        <f t="shared" si="35"/>
        <v>103942</v>
      </c>
      <c r="E165" s="305">
        <v>784</v>
      </c>
      <c r="F165" s="305">
        <v>739</v>
      </c>
      <c r="G165" s="304">
        <f t="shared" si="36"/>
        <v>1523</v>
      </c>
      <c r="H165" s="304">
        <f t="shared" si="37"/>
        <v>51570</v>
      </c>
      <c r="I165" s="303">
        <f t="shared" si="37"/>
        <v>53895</v>
      </c>
      <c r="J165" s="304">
        <f t="shared" si="38"/>
        <v>105465</v>
      </c>
      <c r="K165" s="303">
        <v>49195</v>
      </c>
      <c r="L165" s="303">
        <v>910</v>
      </c>
      <c r="M165" s="304">
        <f t="shared" si="39"/>
        <v>50105</v>
      </c>
    </row>
    <row r="166" spans="1:13" s="31" customFormat="1" ht="14.15" customHeight="1" x14ac:dyDescent="0.2">
      <c r="A166" s="44">
        <v>45504</v>
      </c>
      <c r="B166" s="45">
        <v>50742</v>
      </c>
      <c r="C166" s="303">
        <v>53091</v>
      </c>
      <c r="D166" s="304">
        <f t="shared" si="35"/>
        <v>103833</v>
      </c>
      <c r="E166" s="305">
        <v>794</v>
      </c>
      <c r="F166" s="305">
        <v>737</v>
      </c>
      <c r="G166" s="304">
        <f t="shared" si="36"/>
        <v>1531</v>
      </c>
      <c r="H166" s="304">
        <f t="shared" si="37"/>
        <v>51536</v>
      </c>
      <c r="I166" s="303">
        <f t="shared" si="37"/>
        <v>53828</v>
      </c>
      <c r="J166" s="304">
        <f t="shared" si="38"/>
        <v>105364</v>
      </c>
      <c r="K166" s="303">
        <v>49172</v>
      </c>
      <c r="L166" s="303">
        <v>913</v>
      </c>
      <c r="M166" s="304">
        <f t="shared" si="39"/>
        <v>50085</v>
      </c>
    </row>
    <row r="167" spans="1:13" s="31" customFormat="1" ht="14.15" customHeight="1" x14ac:dyDescent="0.2">
      <c r="A167" s="43">
        <v>45535</v>
      </c>
      <c r="B167" s="45">
        <v>50681</v>
      </c>
      <c r="C167" s="303">
        <v>53054</v>
      </c>
      <c r="D167" s="304">
        <f t="shared" si="35"/>
        <v>103735</v>
      </c>
      <c r="E167" s="305">
        <v>808</v>
      </c>
      <c r="F167" s="305">
        <v>736</v>
      </c>
      <c r="G167" s="304">
        <f t="shared" si="36"/>
        <v>1544</v>
      </c>
      <c r="H167" s="304">
        <f t="shared" si="37"/>
        <v>51489</v>
      </c>
      <c r="I167" s="303">
        <f t="shared" si="37"/>
        <v>53790</v>
      </c>
      <c r="J167" s="304">
        <f t="shared" si="38"/>
        <v>105279</v>
      </c>
      <c r="K167" s="303">
        <v>49140</v>
      </c>
      <c r="L167" s="303">
        <v>921</v>
      </c>
      <c r="M167" s="304">
        <f t="shared" si="39"/>
        <v>50061</v>
      </c>
    </row>
    <row r="168" spans="1:13" s="31" customFormat="1" ht="14.15" customHeight="1" x14ac:dyDescent="0.2">
      <c r="A168" s="44">
        <v>45565</v>
      </c>
      <c r="B168" s="45">
        <v>50626</v>
      </c>
      <c r="C168" s="303">
        <v>52986</v>
      </c>
      <c r="D168" s="304">
        <f t="shared" si="35"/>
        <v>103612</v>
      </c>
      <c r="E168" s="305">
        <v>833</v>
      </c>
      <c r="F168" s="305">
        <v>746</v>
      </c>
      <c r="G168" s="304">
        <f t="shared" si="36"/>
        <v>1579</v>
      </c>
      <c r="H168" s="304">
        <f t="shared" si="37"/>
        <v>51459</v>
      </c>
      <c r="I168" s="303">
        <f t="shared" si="37"/>
        <v>53732</v>
      </c>
      <c r="J168" s="304">
        <f t="shared" si="38"/>
        <v>105191</v>
      </c>
      <c r="K168" s="303">
        <v>49112</v>
      </c>
      <c r="L168" s="303">
        <v>950</v>
      </c>
      <c r="M168" s="304">
        <f t="shared" si="39"/>
        <v>50062</v>
      </c>
    </row>
    <row r="169" spans="1:13" s="31" customFormat="1" ht="14.15" customHeight="1" x14ac:dyDescent="0.2">
      <c r="A169" s="43">
        <v>45596</v>
      </c>
      <c r="B169" s="45">
        <v>50579</v>
      </c>
      <c r="C169" s="303">
        <v>52956</v>
      </c>
      <c r="D169" s="304">
        <f t="shared" si="35"/>
        <v>103535</v>
      </c>
      <c r="E169" s="305">
        <v>826</v>
      </c>
      <c r="F169" s="305">
        <v>753</v>
      </c>
      <c r="G169" s="304">
        <f t="shared" si="36"/>
        <v>1579</v>
      </c>
      <c r="H169" s="304">
        <f t="shared" si="37"/>
        <v>51405</v>
      </c>
      <c r="I169" s="303">
        <f t="shared" si="37"/>
        <v>53709</v>
      </c>
      <c r="J169" s="304">
        <f t="shared" si="38"/>
        <v>105114</v>
      </c>
      <c r="K169" s="303">
        <v>49102</v>
      </c>
      <c r="L169" s="303">
        <v>948</v>
      </c>
      <c r="M169" s="304">
        <f t="shared" si="39"/>
        <v>50050</v>
      </c>
    </row>
    <row r="170" spans="1:13" s="31" customFormat="1" ht="14.15" customHeight="1" x14ac:dyDescent="0.2">
      <c r="A170" s="44">
        <v>45626</v>
      </c>
      <c r="B170" s="45">
        <v>50535</v>
      </c>
      <c r="C170" s="303">
        <v>52917</v>
      </c>
      <c r="D170" s="304">
        <f t="shared" si="35"/>
        <v>103452</v>
      </c>
      <c r="E170" s="305">
        <v>841</v>
      </c>
      <c r="F170" s="305">
        <v>755</v>
      </c>
      <c r="G170" s="304">
        <f t="shared" si="36"/>
        <v>1596</v>
      </c>
      <c r="H170" s="304">
        <f t="shared" si="37"/>
        <v>51376</v>
      </c>
      <c r="I170" s="303">
        <f t="shared" si="37"/>
        <v>53672</v>
      </c>
      <c r="J170" s="304">
        <f t="shared" si="38"/>
        <v>105048</v>
      </c>
      <c r="K170" s="303">
        <v>49066</v>
      </c>
      <c r="L170" s="303">
        <v>960</v>
      </c>
      <c r="M170" s="304">
        <f t="shared" si="39"/>
        <v>50026</v>
      </c>
    </row>
    <row r="171" spans="1:13" s="31" customFormat="1" ht="14.15" customHeight="1" x14ac:dyDescent="0.2">
      <c r="A171" s="43">
        <v>45657</v>
      </c>
      <c r="B171" s="45">
        <v>50469</v>
      </c>
      <c r="C171" s="303">
        <v>52890</v>
      </c>
      <c r="D171" s="304">
        <f t="shared" si="35"/>
        <v>103359</v>
      </c>
      <c r="E171" s="305">
        <v>843</v>
      </c>
      <c r="F171" s="305">
        <v>759</v>
      </c>
      <c r="G171" s="304">
        <f t="shared" si="36"/>
        <v>1602</v>
      </c>
      <c r="H171" s="304">
        <f t="shared" si="37"/>
        <v>51312</v>
      </c>
      <c r="I171" s="303">
        <f t="shared" si="37"/>
        <v>53649</v>
      </c>
      <c r="J171" s="304">
        <f t="shared" si="38"/>
        <v>104961</v>
      </c>
      <c r="K171" s="303">
        <v>49032</v>
      </c>
      <c r="L171" s="303">
        <v>966</v>
      </c>
      <c r="M171" s="304">
        <f t="shared" si="39"/>
        <v>49998</v>
      </c>
    </row>
    <row r="172" spans="1:13" s="244" customFormat="1" ht="4.5" customHeight="1" x14ac:dyDescent="0.2">
      <c r="A172" s="47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</row>
    <row r="173" spans="1:13" s="31" customFormat="1" ht="14.15" customHeight="1" x14ac:dyDescent="0.2">
      <c r="A173" s="49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</row>
  </sheetData>
  <mergeCells count="30">
    <mergeCell ref="K2:M2"/>
    <mergeCell ref="A3:A5"/>
    <mergeCell ref="B3:J3"/>
    <mergeCell ref="K3:M3"/>
    <mergeCell ref="B4:D4"/>
    <mergeCell ref="E4:G4"/>
    <mergeCell ref="H4:J4"/>
    <mergeCell ref="K4:K5"/>
    <mergeCell ref="L4:L5"/>
    <mergeCell ref="M4:M5"/>
    <mergeCell ref="K59:M59"/>
    <mergeCell ref="A60:A62"/>
    <mergeCell ref="B60:J60"/>
    <mergeCell ref="K60:M60"/>
    <mergeCell ref="B61:D61"/>
    <mergeCell ref="E61:G61"/>
    <mergeCell ref="H61:J61"/>
    <mergeCell ref="K61:K62"/>
    <mergeCell ref="L61:L62"/>
    <mergeCell ref="M61:M62"/>
    <mergeCell ref="K115:M115"/>
    <mergeCell ref="A116:A118"/>
    <mergeCell ref="B116:J116"/>
    <mergeCell ref="K116:M116"/>
    <mergeCell ref="B117:D117"/>
    <mergeCell ref="E117:G117"/>
    <mergeCell ref="H117:J117"/>
    <mergeCell ref="K117:K118"/>
    <mergeCell ref="L117:L118"/>
    <mergeCell ref="M117:M118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0" firstPageNumber="16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  <rowBreaks count="2" manualBreakCount="2">
    <brk id="57" max="16383" man="1"/>
    <brk id="1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8"/>
  <sheetViews>
    <sheetView zoomScaleNormal="100" workbookViewId="0"/>
  </sheetViews>
  <sheetFormatPr defaultColWidth="9.09765625" defaultRowHeight="12" x14ac:dyDescent="0.2"/>
  <cols>
    <col min="1" max="1" width="20.69921875" style="40" customWidth="1"/>
    <col min="2" max="4" width="8.8984375" style="40" customWidth="1"/>
    <col min="5" max="5" width="20.69921875" style="40" customWidth="1"/>
    <col min="6" max="8" width="8.8984375" style="40" customWidth="1"/>
    <col min="9" max="9" width="16.8984375" style="40" customWidth="1"/>
    <col min="10" max="10" width="9.09765625" style="40"/>
    <col min="11" max="12" width="10.296875" style="40" bestFit="1" customWidth="1"/>
    <col min="13" max="16384" width="9.09765625" style="40"/>
  </cols>
  <sheetData>
    <row r="1" spans="1:11" s="31" customFormat="1" ht="19.899999999999999" customHeight="1" x14ac:dyDescent="0.2">
      <c r="A1" s="29" t="s">
        <v>37</v>
      </c>
      <c r="B1" s="30"/>
      <c r="C1" s="30"/>
      <c r="D1" s="30"/>
      <c r="E1" s="30"/>
      <c r="F1" s="234"/>
      <c r="G1" s="30"/>
      <c r="H1" s="30"/>
    </row>
    <row r="2" spans="1:11" s="31" customFormat="1" ht="15.75" customHeight="1" x14ac:dyDescent="0.2">
      <c r="E2" s="371" t="s">
        <v>606</v>
      </c>
      <c r="F2" s="371"/>
      <c r="G2" s="371"/>
      <c r="H2" s="371"/>
      <c r="J2" s="50"/>
    </row>
    <row r="3" spans="1:11" s="38" customFormat="1" ht="18" customHeight="1" x14ac:dyDescent="0.2">
      <c r="A3" s="319" t="s">
        <v>38</v>
      </c>
      <c r="B3" s="318" t="s">
        <v>39</v>
      </c>
      <c r="C3" s="51" t="s">
        <v>40</v>
      </c>
      <c r="D3" s="321" t="s">
        <v>31</v>
      </c>
      <c r="E3" s="51" t="s">
        <v>38</v>
      </c>
      <c r="F3" s="318" t="s">
        <v>39</v>
      </c>
      <c r="G3" s="51" t="s">
        <v>40</v>
      </c>
      <c r="H3" s="321" t="s">
        <v>31</v>
      </c>
      <c r="I3" s="234"/>
      <c r="J3" s="234"/>
    </row>
    <row r="4" spans="1:11" s="55" customFormat="1" ht="6.65" customHeight="1" x14ac:dyDescent="0.2">
      <c r="A4" s="52"/>
      <c r="B4" s="53"/>
      <c r="C4" s="333"/>
      <c r="D4" s="53"/>
      <c r="E4" s="322"/>
      <c r="F4" s="54"/>
      <c r="G4" s="328"/>
      <c r="H4" s="53"/>
      <c r="I4" s="53"/>
      <c r="J4" s="53"/>
    </row>
    <row r="5" spans="1:11" s="242" customFormat="1" ht="16.899999999999999" customHeight="1" x14ac:dyDescent="0.2">
      <c r="A5" s="336" t="s">
        <v>611</v>
      </c>
      <c r="B5" s="337">
        <v>192</v>
      </c>
      <c r="C5" s="338">
        <v>106</v>
      </c>
      <c r="D5" s="338">
        <f t="shared" ref="D5:D31" si="0">B5+C5</f>
        <v>298</v>
      </c>
      <c r="E5" s="339" t="s">
        <v>612</v>
      </c>
      <c r="F5" s="340">
        <v>3</v>
      </c>
      <c r="G5" s="341">
        <v>0</v>
      </c>
      <c r="H5" s="337">
        <f>F5+G5</f>
        <v>3</v>
      </c>
      <c r="K5" s="56"/>
    </row>
    <row r="6" spans="1:11" s="242" customFormat="1" ht="16.899999999999999" customHeight="1" x14ac:dyDescent="0.2">
      <c r="A6" s="336" t="s">
        <v>613</v>
      </c>
      <c r="B6" s="340">
        <v>115</v>
      </c>
      <c r="C6" s="341">
        <v>132</v>
      </c>
      <c r="D6" s="338">
        <f t="shared" si="0"/>
        <v>247</v>
      </c>
      <c r="E6" s="342" t="s">
        <v>614</v>
      </c>
      <c r="F6" s="340">
        <v>1</v>
      </c>
      <c r="G6" s="341">
        <v>2</v>
      </c>
      <c r="H6" s="337">
        <f>F6+G6</f>
        <v>3</v>
      </c>
      <c r="K6" s="56"/>
    </row>
    <row r="7" spans="1:11" s="242" customFormat="1" ht="16.899999999999999" customHeight="1" x14ac:dyDescent="0.2">
      <c r="A7" s="336" t="s">
        <v>615</v>
      </c>
      <c r="B7" s="337">
        <v>68</v>
      </c>
      <c r="C7" s="338">
        <v>161</v>
      </c>
      <c r="D7" s="338">
        <f t="shared" si="0"/>
        <v>229</v>
      </c>
      <c r="E7" s="342" t="s">
        <v>616</v>
      </c>
      <c r="F7" s="337">
        <v>2</v>
      </c>
      <c r="G7" s="338">
        <v>1</v>
      </c>
      <c r="H7" s="337">
        <f>F7+G7</f>
        <v>3</v>
      </c>
    </row>
    <row r="8" spans="1:11" s="242" customFormat="1" ht="16.899999999999999" customHeight="1" x14ac:dyDescent="0.2">
      <c r="A8" s="343" t="s">
        <v>617</v>
      </c>
      <c r="B8" s="340">
        <v>58</v>
      </c>
      <c r="C8" s="341">
        <v>80</v>
      </c>
      <c r="D8" s="338">
        <f t="shared" si="0"/>
        <v>138</v>
      </c>
      <c r="E8" s="336" t="s">
        <v>618</v>
      </c>
      <c r="F8" s="344">
        <v>2</v>
      </c>
      <c r="G8" s="345">
        <v>1</v>
      </c>
      <c r="H8" s="337">
        <f t="shared" ref="H8" si="1">F8+G8</f>
        <v>3</v>
      </c>
    </row>
    <row r="9" spans="1:11" s="242" customFormat="1" ht="16.899999999999999" customHeight="1" x14ac:dyDescent="0.2">
      <c r="A9" s="339" t="s">
        <v>619</v>
      </c>
      <c r="B9" s="340">
        <v>60</v>
      </c>
      <c r="C9" s="341">
        <v>55</v>
      </c>
      <c r="D9" s="338">
        <f t="shared" si="0"/>
        <v>115</v>
      </c>
      <c r="E9" s="336" t="s">
        <v>620</v>
      </c>
      <c r="F9" s="344">
        <v>1</v>
      </c>
      <c r="G9" s="345">
        <v>2</v>
      </c>
      <c r="H9" s="337">
        <f>F9+G9</f>
        <v>3</v>
      </c>
    </row>
    <row r="10" spans="1:11" s="242" customFormat="1" ht="16.899999999999999" customHeight="1" x14ac:dyDescent="0.2">
      <c r="A10" s="336" t="s">
        <v>621</v>
      </c>
      <c r="B10" s="340">
        <v>80</v>
      </c>
      <c r="C10" s="341">
        <v>13</v>
      </c>
      <c r="D10" s="338">
        <f t="shared" si="0"/>
        <v>93</v>
      </c>
      <c r="E10" s="336" t="s">
        <v>622</v>
      </c>
      <c r="F10" s="340">
        <v>2</v>
      </c>
      <c r="G10" s="341">
        <v>0</v>
      </c>
      <c r="H10" s="337">
        <f>F10+G10</f>
        <v>2</v>
      </c>
    </row>
    <row r="11" spans="1:11" s="242" customFormat="1" ht="16.899999999999999" customHeight="1" x14ac:dyDescent="0.2">
      <c r="A11" s="336" t="s">
        <v>623</v>
      </c>
      <c r="B11" s="340">
        <v>33</v>
      </c>
      <c r="C11" s="341">
        <v>30</v>
      </c>
      <c r="D11" s="338">
        <f t="shared" si="0"/>
        <v>63</v>
      </c>
      <c r="E11" s="336" t="s">
        <v>624</v>
      </c>
      <c r="F11" s="340">
        <v>2</v>
      </c>
      <c r="G11" s="341">
        <v>0</v>
      </c>
      <c r="H11" s="337">
        <f>F11+G11</f>
        <v>2</v>
      </c>
    </row>
    <row r="12" spans="1:11" s="242" customFormat="1" ht="16.899999999999999" customHeight="1" x14ac:dyDescent="0.2">
      <c r="A12" s="336" t="s">
        <v>625</v>
      </c>
      <c r="B12" s="337">
        <v>19</v>
      </c>
      <c r="C12" s="338">
        <v>35</v>
      </c>
      <c r="D12" s="338">
        <f t="shared" si="0"/>
        <v>54</v>
      </c>
      <c r="E12" s="336" t="s">
        <v>626</v>
      </c>
      <c r="F12" s="340">
        <v>1</v>
      </c>
      <c r="G12" s="341">
        <v>1</v>
      </c>
      <c r="H12" s="337">
        <f>F12+G12</f>
        <v>2</v>
      </c>
    </row>
    <row r="13" spans="1:11" s="242" customFormat="1" ht="16.899999999999999" customHeight="1" x14ac:dyDescent="0.2">
      <c r="A13" s="336" t="s">
        <v>627</v>
      </c>
      <c r="B13" s="337">
        <v>25</v>
      </c>
      <c r="C13" s="338">
        <v>23</v>
      </c>
      <c r="D13" s="338">
        <f t="shared" si="0"/>
        <v>48</v>
      </c>
      <c r="E13" s="342" t="s">
        <v>628</v>
      </c>
      <c r="F13" s="337">
        <v>1</v>
      </c>
      <c r="G13" s="338">
        <v>1</v>
      </c>
      <c r="H13" s="337">
        <f>F13+G13</f>
        <v>2</v>
      </c>
    </row>
    <row r="14" spans="1:11" s="242" customFormat="1" ht="16.899999999999999" customHeight="1" x14ac:dyDescent="0.2">
      <c r="A14" s="336" t="s">
        <v>629</v>
      </c>
      <c r="B14" s="337">
        <v>24</v>
      </c>
      <c r="C14" s="338">
        <v>18</v>
      </c>
      <c r="D14" s="338">
        <f t="shared" si="0"/>
        <v>42</v>
      </c>
      <c r="E14" s="336" t="s">
        <v>630</v>
      </c>
      <c r="F14" s="344">
        <v>1</v>
      </c>
      <c r="G14" s="345">
        <v>1</v>
      </c>
      <c r="H14" s="337">
        <f t="shared" ref="H14:H15" si="2">F14+G14</f>
        <v>2</v>
      </c>
    </row>
    <row r="15" spans="1:11" s="242" customFormat="1" ht="16.899999999999999" customHeight="1" x14ac:dyDescent="0.2">
      <c r="A15" s="342" t="s">
        <v>631</v>
      </c>
      <c r="B15" s="340">
        <v>20</v>
      </c>
      <c r="C15" s="341">
        <v>18</v>
      </c>
      <c r="D15" s="338">
        <f t="shared" si="0"/>
        <v>38</v>
      </c>
      <c r="E15" s="342" t="s">
        <v>632</v>
      </c>
      <c r="F15" s="337">
        <v>1</v>
      </c>
      <c r="G15" s="338">
        <v>1</v>
      </c>
      <c r="H15" s="337">
        <f t="shared" si="2"/>
        <v>2</v>
      </c>
    </row>
    <row r="16" spans="1:11" s="242" customFormat="1" ht="16.899999999999999" customHeight="1" x14ac:dyDescent="0.2">
      <c r="A16" s="336" t="s">
        <v>633</v>
      </c>
      <c r="B16" s="337">
        <v>21</v>
      </c>
      <c r="C16" s="338">
        <v>10</v>
      </c>
      <c r="D16" s="338">
        <f t="shared" si="0"/>
        <v>31</v>
      </c>
      <c r="E16" s="342" t="s">
        <v>634</v>
      </c>
      <c r="F16" s="337">
        <v>1</v>
      </c>
      <c r="G16" s="338">
        <v>1</v>
      </c>
      <c r="H16" s="337">
        <f>F16+G16</f>
        <v>2</v>
      </c>
    </row>
    <row r="17" spans="1:8" s="242" customFormat="1" ht="16.899999999999999" customHeight="1" x14ac:dyDescent="0.2">
      <c r="A17" s="336" t="s">
        <v>635</v>
      </c>
      <c r="B17" s="340">
        <v>21</v>
      </c>
      <c r="C17" s="341">
        <v>8</v>
      </c>
      <c r="D17" s="338">
        <f t="shared" si="0"/>
        <v>29</v>
      </c>
      <c r="E17" s="342" t="s">
        <v>636</v>
      </c>
      <c r="F17" s="337">
        <v>1</v>
      </c>
      <c r="G17" s="338">
        <v>0</v>
      </c>
      <c r="H17" s="337">
        <f>F17+G17</f>
        <v>1</v>
      </c>
    </row>
    <row r="18" spans="1:8" s="242" customFormat="1" ht="16.899999999999999" customHeight="1" x14ac:dyDescent="0.2">
      <c r="A18" s="336" t="s">
        <v>637</v>
      </c>
      <c r="B18" s="337">
        <v>8</v>
      </c>
      <c r="C18" s="338">
        <v>13</v>
      </c>
      <c r="D18" s="338">
        <f t="shared" si="0"/>
        <v>21</v>
      </c>
      <c r="E18" s="336" t="s">
        <v>638</v>
      </c>
      <c r="F18" s="340">
        <v>0</v>
      </c>
      <c r="G18" s="341">
        <v>1</v>
      </c>
      <c r="H18" s="337">
        <f>F18+G18</f>
        <v>1</v>
      </c>
    </row>
    <row r="19" spans="1:8" s="242" customFormat="1" ht="16.899999999999999" customHeight="1" x14ac:dyDescent="0.2">
      <c r="A19" s="339" t="s">
        <v>639</v>
      </c>
      <c r="B19" s="337">
        <v>12</v>
      </c>
      <c r="C19" s="338">
        <v>8</v>
      </c>
      <c r="D19" s="338">
        <f t="shared" si="0"/>
        <v>20</v>
      </c>
      <c r="E19" s="342" t="s">
        <v>640</v>
      </c>
      <c r="F19" s="337">
        <v>1</v>
      </c>
      <c r="G19" s="338">
        <v>0</v>
      </c>
      <c r="H19" s="337">
        <f t="shared" ref="H19:H30" si="3">F19+G19</f>
        <v>1</v>
      </c>
    </row>
    <row r="20" spans="1:8" s="242" customFormat="1" ht="16.899999999999999" customHeight="1" x14ac:dyDescent="0.2">
      <c r="A20" s="336" t="s">
        <v>641</v>
      </c>
      <c r="B20" s="344">
        <v>12</v>
      </c>
      <c r="C20" s="345">
        <v>4</v>
      </c>
      <c r="D20" s="338">
        <f t="shared" si="0"/>
        <v>16</v>
      </c>
      <c r="E20" s="336" t="s">
        <v>642</v>
      </c>
      <c r="F20" s="340">
        <v>1</v>
      </c>
      <c r="G20" s="341">
        <v>0</v>
      </c>
      <c r="H20" s="337">
        <f t="shared" si="3"/>
        <v>1</v>
      </c>
    </row>
    <row r="21" spans="1:8" s="242" customFormat="1" ht="16.899999999999999" customHeight="1" x14ac:dyDescent="0.2">
      <c r="A21" s="336" t="s">
        <v>643</v>
      </c>
      <c r="B21" s="340">
        <v>12</v>
      </c>
      <c r="C21" s="341">
        <v>4</v>
      </c>
      <c r="D21" s="338">
        <f t="shared" si="0"/>
        <v>16</v>
      </c>
      <c r="E21" s="342" t="s">
        <v>644</v>
      </c>
      <c r="F21" s="337">
        <v>0</v>
      </c>
      <c r="G21" s="338">
        <v>1</v>
      </c>
      <c r="H21" s="337">
        <f t="shared" si="3"/>
        <v>1</v>
      </c>
    </row>
    <row r="22" spans="1:8" s="242" customFormat="1" ht="16.899999999999999" customHeight="1" x14ac:dyDescent="0.2">
      <c r="A22" s="336" t="s">
        <v>645</v>
      </c>
      <c r="B22" s="337">
        <v>10</v>
      </c>
      <c r="C22" s="338">
        <v>1</v>
      </c>
      <c r="D22" s="338">
        <f t="shared" si="0"/>
        <v>11</v>
      </c>
      <c r="E22" s="342" t="s">
        <v>646</v>
      </c>
      <c r="F22" s="337">
        <v>1</v>
      </c>
      <c r="G22" s="338">
        <v>0</v>
      </c>
      <c r="H22" s="337">
        <f t="shared" si="3"/>
        <v>1</v>
      </c>
    </row>
    <row r="23" spans="1:8" s="242" customFormat="1" ht="16.899999999999999" customHeight="1" x14ac:dyDescent="0.2">
      <c r="A23" s="336" t="s">
        <v>647</v>
      </c>
      <c r="B23" s="340">
        <v>3</v>
      </c>
      <c r="C23" s="341">
        <v>6</v>
      </c>
      <c r="D23" s="337">
        <f t="shared" si="0"/>
        <v>9</v>
      </c>
      <c r="E23" s="346" t="s">
        <v>648</v>
      </c>
      <c r="F23" s="337">
        <v>1</v>
      </c>
      <c r="G23" s="338">
        <v>0</v>
      </c>
      <c r="H23" s="337">
        <f t="shared" si="3"/>
        <v>1</v>
      </c>
    </row>
    <row r="24" spans="1:8" s="242" customFormat="1" ht="16.899999999999999" customHeight="1" x14ac:dyDescent="0.2">
      <c r="A24" s="336" t="s">
        <v>649</v>
      </c>
      <c r="B24" s="347">
        <v>2</v>
      </c>
      <c r="C24" s="348">
        <v>6</v>
      </c>
      <c r="D24" s="337">
        <f t="shared" si="0"/>
        <v>8</v>
      </c>
      <c r="E24" s="346" t="s">
        <v>650</v>
      </c>
      <c r="F24" s="337">
        <v>1</v>
      </c>
      <c r="G24" s="338">
        <v>0</v>
      </c>
      <c r="H24" s="337">
        <f t="shared" si="3"/>
        <v>1</v>
      </c>
    </row>
    <row r="25" spans="1:8" s="242" customFormat="1" ht="16.899999999999999" customHeight="1" x14ac:dyDescent="0.2">
      <c r="A25" s="336" t="s">
        <v>651</v>
      </c>
      <c r="B25" s="340">
        <v>2</v>
      </c>
      <c r="C25" s="341">
        <v>4</v>
      </c>
      <c r="D25" s="337">
        <f t="shared" si="0"/>
        <v>6</v>
      </c>
      <c r="E25" s="346" t="s">
        <v>652</v>
      </c>
      <c r="F25" s="349">
        <v>1</v>
      </c>
      <c r="G25" s="338">
        <v>0</v>
      </c>
      <c r="H25" s="337">
        <f t="shared" si="3"/>
        <v>1</v>
      </c>
    </row>
    <row r="26" spans="1:8" s="242" customFormat="1" ht="16.899999999999999" customHeight="1" x14ac:dyDescent="0.2">
      <c r="A26" s="342" t="s">
        <v>653</v>
      </c>
      <c r="B26" s="337">
        <v>5</v>
      </c>
      <c r="C26" s="338">
        <v>0</v>
      </c>
      <c r="D26" s="337">
        <f t="shared" si="0"/>
        <v>5</v>
      </c>
      <c r="E26" s="348" t="s">
        <v>654</v>
      </c>
      <c r="F26" s="349">
        <v>0</v>
      </c>
      <c r="G26" s="338">
        <v>1</v>
      </c>
      <c r="H26" s="337">
        <f t="shared" si="3"/>
        <v>1</v>
      </c>
    </row>
    <row r="27" spans="1:8" s="242" customFormat="1" ht="16.899999999999999" customHeight="1" x14ac:dyDescent="0.2">
      <c r="A27" s="336" t="s">
        <v>655</v>
      </c>
      <c r="B27" s="337">
        <v>4</v>
      </c>
      <c r="C27" s="338">
        <v>1</v>
      </c>
      <c r="D27" s="337">
        <f t="shared" si="0"/>
        <v>5</v>
      </c>
      <c r="E27" s="346" t="s">
        <v>656</v>
      </c>
      <c r="F27" s="337">
        <v>1</v>
      </c>
      <c r="G27" s="338">
        <v>0</v>
      </c>
      <c r="H27" s="337">
        <f t="shared" si="3"/>
        <v>1</v>
      </c>
    </row>
    <row r="28" spans="1:8" s="242" customFormat="1" ht="16.899999999999999" customHeight="1" x14ac:dyDescent="0.2">
      <c r="A28" s="343" t="s">
        <v>657</v>
      </c>
      <c r="B28" s="340">
        <v>1</v>
      </c>
      <c r="C28" s="341">
        <v>4</v>
      </c>
      <c r="D28" s="337">
        <f>B28+C28</f>
        <v>5</v>
      </c>
      <c r="E28" s="346" t="s">
        <v>658</v>
      </c>
      <c r="F28" s="337">
        <v>1</v>
      </c>
      <c r="G28" s="338">
        <v>0</v>
      </c>
      <c r="H28" s="337">
        <f t="shared" si="3"/>
        <v>1</v>
      </c>
    </row>
    <row r="29" spans="1:8" s="242" customFormat="1" ht="16.899999999999999" customHeight="1" x14ac:dyDescent="0.2">
      <c r="A29" s="336" t="s">
        <v>659</v>
      </c>
      <c r="B29" s="337">
        <v>3</v>
      </c>
      <c r="C29" s="338">
        <v>1</v>
      </c>
      <c r="D29" s="337">
        <f t="shared" si="0"/>
        <v>4</v>
      </c>
      <c r="E29" s="346" t="s">
        <v>660</v>
      </c>
      <c r="F29" s="337">
        <v>1</v>
      </c>
      <c r="G29" s="338">
        <v>0</v>
      </c>
      <c r="H29" s="337">
        <f t="shared" si="3"/>
        <v>1</v>
      </c>
    </row>
    <row r="30" spans="1:8" s="242" customFormat="1" ht="16.899999999999999" customHeight="1" x14ac:dyDescent="0.2">
      <c r="A30" s="336" t="s">
        <v>661</v>
      </c>
      <c r="B30" s="337">
        <v>2</v>
      </c>
      <c r="C30" s="338">
        <v>2</v>
      </c>
      <c r="D30" s="337">
        <f t="shared" si="0"/>
        <v>4</v>
      </c>
      <c r="E30" s="346" t="s">
        <v>662</v>
      </c>
      <c r="F30" s="337">
        <v>1</v>
      </c>
      <c r="G30" s="338">
        <v>0</v>
      </c>
      <c r="H30" s="337">
        <f t="shared" si="3"/>
        <v>1</v>
      </c>
    </row>
    <row r="31" spans="1:8" s="242" customFormat="1" ht="16.899999999999999" customHeight="1" x14ac:dyDescent="0.2">
      <c r="A31" s="350" t="s">
        <v>663</v>
      </c>
      <c r="B31" s="351">
        <v>2</v>
      </c>
      <c r="C31" s="352">
        <v>2</v>
      </c>
      <c r="D31" s="251">
        <f t="shared" si="0"/>
        <v>4</v>
      </c>
      <c r="E31" s="353" t="s">
        <v>41</v>
      </c>
      <c r="F31" s="354">
        <f>SUM(F5:F30,B5:B31)</f>
        <v>843</v>
      </c>
      <c r="G31" s="355">
        <f>SUM(G5:G30,C5:C31)</f>
        <v>759</v>
      </c>
      <c r="H31" s="356">
        <f>SUM(F31:G31)</f>
        <v>1602</v>
      </c>
    </row>
    <row r="32" spans="1:8" s="242" customFormat="1" ht="16.899999999999999" customHeight="1" x14ac:dyDescent="0.2">
      <c r="E32" s="57"/>
      <c r="F32" s="57"/>
      <c r="G32" s="57"/>
      <c r="H32" s="57"/>
    </row>
    <row r="33" spans="1:8" s="242" customFormat="1" ht="16" customHeight="1" x14ac:dyDescent="0.2">
      <c r="A33" s="57"/>
      <c r="B33" s="57"/>
      <c r="C33" s="57"/>
      <c r="D33" s="57"/>
      <c r="E33" s="57"/>
      <c r="F33" s="57"/>
      <c r="G33" s="57"/>
      <c r="H33" s="57"/>
    </row>
    <row r="34" spans="1:8" s="242" customFormat="1" ht="16.899999999999999" customHeight="1" x14ac:dyDescent="0.2">
      <c r="A34" s="57"/>
      <c r="B34" s="57"/>
      <c r="C34" s="57"/>
      <c r="D34" s="57"/>
      <c r="E34" s="57"/>
      <c r="F34" s="57"/>
      <c r="G34" s="57"/>
      <c r="H34" s="57"/>
    </row>
    <row r="35" spans="1:8" s="242" customFormat="1" ht="16.899999999999999" customHeight="1" x14ac:dyDescent="0.2">
      <c r="A35" s="57"/>
      <c r="B35" s="57"/>
      <c r="C35" s="57"/>
      <c r="D35" s="57"/>
      <c r="E35" s="57"/>
      <c r="F35" s="57"/>
      <c r="G35" s="57"/>
      <c r="H35" s="57"/>
    </row>
    <row r="36" spans="1:8" s="57" customFormat="1" ht="16.899999999999999" customHeight="1" x14ac:dyDescent="0.2"/>
    <row r="37" spans="1:8" s="57" customFormat="1" ht="16.899999999999999" customHeight="1" x14ac:dyDescent="0.2"/>
    <row r="38" spans="1:8" s="57" customFormat="1" ht="16.899999999999999" customHeight="1" x14ac:dyDescent="0.2"/>
    <row r="39" spans="1:8" s="57" customFormat="1" ht="16.899999999999999" customHeight="1" x14ac:dyDescent="0.2"/>
    <row r="40" spans="1:8" s="57" customFormat="1" ht="16.899999999999999" customHeight="1" x14ac:dyDescent="0.2">
      <c r="E40" s="58"/>
      <c r="F40" s="58"/>
      <c r="G40" s="58"/>
      <c r="H40" s="58"/>
    </row>
    <row r="41" spans="1:8" s="57" customFormat="1" ht="16.899999999999999" customHeight="1" x14ac:dyDescent="0.2">
      <c r="A41" s="58"/>
      <c r="B41" s="58"/>
      <c r="C41" s="58"/>
      <c r="D41" s="58"/>
      <c r="E41" s="58"/>
      <c r="F41" s="58"/>
      <c r="G41" s="58"/>
      <c r="H41" s="58"/>
    </row>
    <row r="42" spans="1:8" s="57" customFormat="1" ht="16.899999999999999" customHeight="1" x14ac:dyDescent="0.2">
      <c r="A42" s="58"/>
      <c r="B42" s="58"/>
      <c r="C42" s="58"/>
      <c r="D42" s="58"/>
      <c r="E42" s="58"/>
      <c r="F42" s="58"/>
      <c r="G42" s="58"/>
      <c r="H42" s="58"/>
    </row>
    <row r="43" spans="1:8" s="57" customFormat="1" ht="16.899999999999999" customHeight="1" x14ac:dyDescent="0.2">
      <c r="A43" s="58"/>
      <c r="B43" s="58"/>
      <c r="C43" s="58"/>
      <c r="D43" s="58"/>
      <c r="E43" s="58"/>
      <c r="F43" s="58"/>
      <c r="G43" s="58"/>
      <c r="H43" s="58"/>
    </row>
    <row r="44" spans="1:8" s="58" customFormat="1" ht="16.899999999999999" customHeight="1" x14ac:dyDescent="0.2"/>
    <row r="45" spans="1:8" s="58" customFormat="1" ht="16.899999999999999" customHeight="1" x14ac:dyDescent="0.2"/>
    <row r="46" spans="1:8" s="58" customFormat="1" ht="16.899999999999999" customHeight="1" x14ac:dyDescent="0.2"/>
    <row r="47" spans="1:8" s="58" customFormat="1" ht="16.899999999999999" customHeight="1" x14ac:dyDescent="0.2"/>
    <row r="48" spans="1:8" s="58" customFormat="1" ht="16.899999999999999" customHeight="1" x14ac:dyDescent="0.2"/>
    <row r="49" spans="1:8" s="58" customFormat="1" ht="16.899999999999999" customHeight="1" x14ac:dyDescent="0.2"/>
    <row r="50" spans="1:8" s="58" customFormat="1" ht="16.899999999999999" customHeight="1" x14ac:dyDescent="0.2"/>
    <row r="51" spans="1:8" s="58" customFormat="1" ht="16.899999999999999" customHeight="1" x14ac:dyDescent="0.2"/>
    <row r="52" spans="1:8" s="58" customFormat="1" ht="16.899999999999999" customHeight="1" x14ac:dyDescent="0.2"/>
    <row r="53" spans="1:8" s="58" customFormat="1" ht="16.899999999999999" customHeight="1" x14ac:dyDescent="0.2"/>
    <row r="54" spans="1:8" s="58" customFormat="1" ht="16.899999999999999" customHeight="1" x14ac:dyDescent="0.2"/>
    <row r="55" spans="1:8" s="58" customFormat="1" ht="16.899999999999999" customHeight="1" x14ac:dyDescent="0.2"/>
    <row r="56" spans="1:8" s="58" customFormat="1" ht="16.899999999999999" customHeight="1" x14ac:dyDescent="0.2"/>
    <row r="57" spans="1:8" s="58" customFormat="1" ht="16.899999999999999" customHeight="1" x14ac:dyDescent="0.2">
      <c r="E57" s="59"/>
      <c r="F57" s="59"/>
      <c r="G57" s="59"/>
      <c r="H57" s="59"/>
    </row>
    <row r="58" spans="1:8" s="58" customFormat="1" ht="16.899999999999999" customHeight="1" x14ac:dyDescent="0.2">
      <c r="A58" s="59"/>
      <c r="B58" s="59"/>
      <c r="C58" s="59"/>
      <c r="D58" s="59"/>
      <c r="E58" s="59"/>
      <c r="F58" s="59"/>
      <c r="G58" s="59"/>
      <c r="H58" s="59"/>
    </row>
    <row r="59" spans="1:8" s="58" customFormat="1" ht="16.899999999999999" customHeight="1" x14ac:dyDescent="0.2">
      <c r="A59" s="59"/>
      <c r="B59" s="59"/>
      <c r="C59" s="59"/>
      <c r="D59" s="59"/>
      <c r="E59" s="59"/>
      <c r="F59" s="59"/>
      <c r="G59" s="59"/>
      <c r="H59" s="59"/>
    </row>
    <row r="60" spans="1:8" s="58" customFormat="1" ht="16.899999999999999" customHeight="1" x14ac:dyDescent="0.2">
      <c r="A60" s="59"/>
      <c r="B60" s="59"/>
      <c r="C60" s="59"/>
      <c r="D60" s="59"/>
      <c r="E60" s="59"/>
      <c r="F60" s="59"/>
      <c r="G60" s="59"/>
      <c r="H60" s="59"/>
    </row>
    <row r="61" spans="1:8" s="59" customFormat="1" ht="16.899999999999999" customHeight="1" x14ac:dyDescent="0.2"/>
    <row r="62" spans="1:8" s="59" customFormat="1" ht="16.899999999999999" customHeight="1" x14ac:dyDescent="0.2"/>
    <row r="63" spans="1:8" s="59" customFormat="1" ht="16.899999999999999" customHeight="1" x14ac:dyDescent="0.2"/>
    <row r="64" spans="1:8" s="59" customFormat="1" ht="16.899999999999999" customHeight="1" x14ac:dyDescent="0.2">
      <c r="A64" s="60"/>
    </row>
    <row r="65" spans="1:8" s="59" customFormat="1" ht="16.899999999999999" customHeight="1" x14ac:dyDescent="0.2">
      <c r="A65" s="60"/>
    </row>
    <row r="66" spans="1:8" s="59" customFormat="1" ht="16.899999999999999" customHeight="1" x14ac:dyDescent="0.2">
      <c r="A66" s="60"/>
    </row>
    <row r="67" spans="1:8" s="59" customFormat="1" ht="16.899999999999999" customHeight="1" x14ac:dyDescent="0.2">
      <c r="A67" s="60"/>
    </row>
    <row r="68" spans="1:8" s="59" customFormat="1" ht="16.899999999999999" customHeight="1" x14ac:dyDescent="0.2">
      <c r="A68" s="60"/>
    </row>
    <row r="69" spans="1:8" s="59" customFormat="1" ht="16.899999999999999" customHeight="1" x14ac:dyDescent="0.2">
      <c r="A69" s="60"/>
    </row>
    <row r="70" spans="1:8" s="59" customFormat="1" ht="16.899999999999999" customHeight="1" x14ac:dyDescent="0.2">
      <c r="A70" s="60"/>
    </row>
    <row r="71" spans="1:8" s="59" customFormat="1" ht="16.899999999999999" customHeight="1" x14ac:dyDescent="0.2">
      <c r="A71" s="60"/>
    </row>
    <row r="72" spans="1:8" s="59" customFormat="1" ht="16.899999999999999" customHeight="1" x14ac:dyDescent="0.2">
      <c r="A72" s="60"/>
      <c r="E72" s="60"/>
      <c r="F72" s="60"/>
      <c r="G72" s="60"/>
      <c r="H72" s="60"/>
    </row>
    <row r="73" spans="1:8" s="59" customFormat="1" ht="16.899999999999999" customHeight="1" x14ac:dyDescent="0.2">
      <c r="A73" s="60"/>
      <c r="B73" s="60"/>
      <c r="C73" s="60"/>
      <c r="D73" s="60"/>
      <c r="E73" s="60"/>
      <c r="F73" s="60"/>
      <c r="G73" s="60"/>
      <c r="H73" s="60"/>
    </row>
    <row r="74" spans="1:8" s="59" customFormat="1" ht="16.899999999999999" customHeight="1" x14ac:dyDescent="0.2">
      <c r="A74" s="60"/>
      <c r="B74" s="60"/>
      <c r="C74" s="60"/>
      <c r="D74" s="60"/>
      <c r="E74" s="60"/>
      <c r="F74" s="60"/>
      <c r="G74" s="60"/>
      <c r="H74" s="60"/>
    </row>
    <row r="75" spans="1:8" s="59" customFormat="1" ht="16.899999999999999" customHeight="1" x14ac:dyDescent="0.2">
      <c r="A75" s="60"/>
      <c r="B75" s="60"/>
      <c r="C75" s="60"/>
      <c r="D75" s="60"/>
      <c r="E75" s="60"/>
      <c r="F75" s="60"/>
      <c r="G75" s="60"/>
      <c r="H75" s="60"/>
    </row>
    <row r="76" spans="1:8" s="60" customFormat="1" ht="16.899999999999999" customHeight="1" x14ac:dyDescent="0.2"/>
    <row r="77" spans="1:8" s="60" customFormat="1" ht="16.899999999999999" customHeight="1" x14ac:dyDescent="0.2"/>
    <row r="78" spans="1:8" s="60" customFormat="1" ht="16.899999999999999" customHeight="1" x14ac:dyDescent="0.2">
      <c r="E78" s="40"/>
      <c r="F78" s="40"/>
      <c r="G78" s="40"/>
      <c r="H78" s="40"/>
    </row>
    <row r="79" spans="1:8" s="60" customFormat="1" ht="16.899999999999999" customHeight="1" x14ac:dyDescent="0.2">
      <c r="A79" s="40"/>
      <c r="B79" s="40"/>
      <c r="C79" s="40"/>
      <c r="D79" s="40"/>
      <c r="E79" s="40"/>
      <c r="F79" s="40"/>
      <c r="G79" s="40"/>
      <c r="H79" s="40"/>
    </row>
    <row r="80" spans="1:8" s="60" customFormat="1" ht="16.899999999999999" customHeight="1" x14ac:dyDescent="0.2">
      <c r="A80" s="40"/>
      <c r="B80" s="40"/>
      <c r="C80" s="40"/>
      <c r="D80" s="40"/>
      <c r="E80" s="40"/>
      <c r="F80" s="40"/>
      <c r="G80" s="40"/>
      <c r="H80" s="40"/>
    </row>
    <row r="81" spans="1:8" s="60" customFormat="1" ht="16.899999999999999" customHeight="1" x14ac:dyDescent="0.2">
      <c r="A81" s="40"/>
      <c r="B81" s="40"/>
      <c r="C81" s="40"/>
      <c r="D81" s="40"/>
      <c r="E81" s="40"/>
      <c r="F81" s="40"/>
      <c r="G81" s="40"/>
      <c r="H81" s="40"/>
    </row>
    <row r="82" spans="1:8" ht="16.899999999999999" customHeight="1" x14ac:dyDescent="0.2"/>
    <row r="83" spans="1:8" ht="16.899999999999999" customHeight="1" x14ac:dyDescent="0.2"/>
    <row r="84" spans="1:8" ht="16.899999999999999" customHeight="1" x14ac:dyDescent="0.2"/>
    <row r="85" spans="1:8" ht="16.899999999999999" customHeight="1" x14ac:dyDescent="0.2"/>
    <row r="86" spans="1:8" ht="16.899999999999999" customHeight="1" x14ac:dyDescent="0.2"/>
    <row r="87" spans="1:8" ht="16.899999999999999" customHeight="1" x14ac:dyDescent="0.2"/>
    <row r="88" spans="1:8" ht="16.899999999999999" customHeight="1" x14ac:dyDescent="0.2"/>
    <row r="89" spans="1:8" ht="16.899999999999999" customHeight="1" x14ac:dyDescent="0.2"/>
    <row r="90" spans="1:8" ht="16.899999999999999" customHeight="1" x14ac:dyDescent="0.2"/>
    <row r="91" spans="1:8" ht="16.899999999999999" customHeight="1" x14ac:dyDescent="0.2"/>
    <row r="92" spans="1:8" ht="16.899999999999999" customHeight="1" x14ac:dyDescent="0.2"/>
    <row r="93" spans="1:8" ht="16.899999999999999" customHeight="1" x14ac:dyDescent="0.2"/>
    <row r="94" spans="1:8" ht="16.899999999999999" customHeight="1" x14ac:dyDescent="0.2"/>
    <row r="95" spans="1:8" ht="16.899999999999999" customHeight="1" x14ac:dyDescent="0.2"/>
    <row r="96" spans="1:8" ht="16.899999999999999" customHeight="1" x14ac:dyDescent="0.2"/>
    <row r="97" ht="16.899999999999999" customHeight="1" x14ac:dyDescent="0.2"/>
    <row r="98" ht="16.899999999999999" customHeight="1" x14ac:dyDescent="0.2"/>
  </sheetData>
  <mergeCells count="1">
    <mergeCell ref="E2:H2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4" firstPageNumber="19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6"/>
  <sheetViews>
    <sheetView zoomScaleNormal="100" workbookViewId="0"/>
  </sheetViews>
  <sheetFormatPr defaultColWidth="9.09765625" defaultRowHeight="12" x14ac:dyDescent="0.2"/>
  <cols>
    <col min="1" max="1" width="9.69921875" style="40" customWidth="1"/>
    <col min="2" max="10" width="8.296875" style="40" customWidth="1"/>
    <col min="11" max="11" width="8.59765625" style="40" customWidth="1"/>
    <col min="12" max="16384" width="9.09765625" style="40"/>
  </cols>
  <sheetData>
    <row r="1" spans="1:14" s="31" customFormat="1" ht="20.149999999999999" customHeight="1" x14ac:dyDescent="0.2">
      <c r="A1" s="29" t="s">
        <v>42</v>
      </c>
      <c r="B1" s="72"/>
      <c r="C1" s="72"/>
      <c r="D1" s="72"/>
      <c r="E1" s="72"/>
      <c r="F1" s="72"/>
      <c r="G1" s="72"/>
      <c r="H1" s="72"/>
      <c r="I1" s="72"/>
      <c r="J1" s="72"/>
    </row>
    <row r="2" spans="1:14" s="31" customFormat="1" ht="13.5" customHeight="1" x14ac:dyDescent="0.2">
      <c r="G2" s="33"/>
      <c r="H2" s="33"/>
      <c r="I2" s="33"/>
      <c r="J2" s="33"/>
      <c r="K2" s="226" t="s">
        <v>21</v>
      </c>
    </row>
    <row r="3" spans="1:14" s="244" customFormat="1" ht="15" customHeight="1" x14ac:dyDescent="0.2">
      <c r="A3" s="361" t="s">
        <v>0</v>
      </c>
      <c r="B3" s="365" t="s">
        <v>43</v>
      </c>
      <c r="C3" s="378"/>
      <c r="D3" s="378"/>
      <c r="E3" s="378"/>
      <c r="F3" s="378"/>
      <c r="G3" s="378"/>
      <c r="H3" s="378"/>
      <c r="I3" s="378"/>
      <c r="J3" s="378"/>
      <c r="K3" s="378"/>
    </row>
    <row r="4" spans="1:14" s="234" customFormat="1" ht="15" customHeight="1" x14ac:dyDescent="0.2">
      <c r="A4" s="386"/>
      <c r="B4" s="396" t="s">
        <v>44</v>
      </c>
      <c r="C4" s="387"/>
      <c r="D4" s="396" t="s">
        <v>45</v>
      </c>
      <c r="E4" s="387"/>
      <c r="F4" s="396" t="s">
        <v>46</v>
      </c>
      <c r="G4" s="387"/>
      <c r="H4" s="396" t="s">
        <v>47</v>
      </c>
      <c r="I4" s="387"/>
      <c r="J4" s="370" t="s">
        <v>48</v>
      </c>
      <c r="K4" s="370"/>
    </row>
    <row r="5" spans="1:14" s="244" customFormat="1" ht="15" customHeight="1" x14ac:dyDescent="0.2">
      <c r="A5" s="387"/>
      <c r="B5" s="205" t="s">
        <v>39</v>
      </c>
      <c r="C5" s="205" t="s">
        <v>49</v>
      </c>
      <c r="D5" s="205" t="s">
        <v>39</v>
      </c>
      <c r="E5" s="205" t="s">
        <v>49</v>
      </c>
      <c r="F5" s="205" t="s">
        <v>39</v>
      </c>
      <c r="G5" s="205" t="s">
        <v>49</v>
      </c>
      <c r="H5" s="205" t="s">
        <v>39</v>
      </c>
      <c r="I5" s="205" t="s">
        <v>49</v>
      </c>
      <c r="J5" s="205" t="s">
        <v>39</v>
      </c>
      <c r="K5" s="205" t="s">
        <v>49</v>
      </c>
      <c r="L5" s="239"/>
      <c r="M5" s="239"/>
      <c r="N5" s="239"/>
    </row>
    <row r="6" spans="1:14" s="244" customFormat="1" ht="6" customHeight="1" x14ac:dyDescent="0.2">
      <c r="A6" s="228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9"/>
      <c r="M6" s="239"/>
      <c r="N6" s="239"/>
    </row>
    <row r="7" spans="1:14" s="31" customFormat="1" ht="17.149999999999999" customHeight="1" x14ac:dyDescent="0.2">
      <c r="A7" s="206" t="s">
        <v>607</v>
      </c>
      <c r="B7" s="63">
        <v>468</v>
      </c>
      <c r="C7" s="63">
        <v>427</v>
      </c>
      <c r="D7" s="243">
        <v>8.6999999999999993</v>
      </c>
      <c r="E7" s="243">
        <v>7.6</v>
      </c>
      <c r="F7" s="63">
        <v>538</v>
      </c>
      <c r="G7" s="63">
        <v>480</v>
      </c>
      <c r="H7" s="243">
        <v>10</v>
      </c>
      <c r="I7" s="243">
        <v>8.6</v>
      </c>
      <c r="J7" s="207">
        <v>-70</v>
      </c>
      <c r="K7" s="207">
        <v>-53</v>
      </c>
      <c r="L7" s="64"/>
      <c r="M7" s="64"/>
      <c r="N7" s="64"/>
    </row>
    <row r="8" spans="1:14" s="31" customFormat="1" ht="17.149999999999999" customHeight="1" x14ac:dyDescent="0.2">
      <c r="A8" s="206">
        <v>23</v>
      </c>
      <c r="B8" s="63">
        <v>482</v>
      </c>
      <c r="C8" s="63">
        <v>435</v>
      </c>
      <c r="D8" s="243">
        <v>8.6999999999999993</v>
      </c>
      <c r="E8" s="243">
        <v>7.6</v>
      </c>
      <c r="F8" s="63">
        <v>591</v>
      </c>
      <c r="G8" s="63">
        <v>464</v>
      </c>
      <c r="H8" s="243">
        <v>10.7</v>
      </c>
      <c r="I8" s="243">
        <v>8.1</v>
      </c>
      <c r="J8" s="207">
        <v>-109</v>
      </c>
      <c r="K8" s="207">
        <v>-29</v>
      </c>
      <c r="L8" s="64"/>
      <c r="M8" s="64"/>
      <c r="N8" s="64"/>
    </row>
    <row r="9" spans="1:14" s="31" customFormat="1" ht="17.149999999999999" customHeight="1" x14ac:dyDescent="0.2">
      <c r="A9" s="206">
        <v>24</v>
      </c>
      <c r="B9" s="63">
        <v>462</v>
      </c>
      <c r="C9" s="63">
        <v>411</v>
      </c>
      <c r="D9" s="243">
        <v>8.4</v>
      </c>
      <c r="E9" s="243">
        <v>7.2</v>
      </c>
      <c r="F9" s="63">
        <v>540</v>
      </c>
      <c r="G9" s="63">
        <v>485</v>
      </c>
      <c r="H9" s="243">
        <v>9.9</v>
      </c>
      <c r="I9" s="243">
        <v>8.5</v>
      </c>
      <c r="J9" s="207">
        <v>-78</v>
      </c>
      <c r="K9" s="207">
        <v>-74</v>
      </c>
      <c r="L9" s="64"/>
      <c r="M9" s="64"/>
      <c r="N9" s="64"/>
    </row>
    <row r="10" spans="1:14" s="31" customFormat="1" ht="17.149999999999999" customHeight="1" x14ac:dyDescent="0.2">
      <c r="A10" s="206">
        <v>25</v>
      </c>
      <c r="B10" s="63">
        <v>447</v>
      </c>
      <c r="C10" s="63">
        <v>423</v>
      </c>
      <c r="D10" s="243">
        <v>8.1999999999999993</v>
      </c>
      <c r="E10" s="243">
        <v>7.4</v>
      </c>
      <c r="F10" s="63">
        <v>567</v>
      </c>
      <c r="G10" s="63">
        <v>494</v>
      </c>
      <c r="H10" s="243">
        <v>10.4</v>
      </c>
      <c r="I10" s="243">
        <v>8.6999999999999993</v>
      </c>
      <c r="J10" s="207">
        <v>-120</v>
      </c>
      <c r="K10" s="207">
        <v>-71</v>
      </c>
      <c r="L10" s="64"/>
      <c r="M10" s="64"/>
      <c r="N10" s="64"/>
    </row>
    <row r="11" spans="1:14" s="31" customFormat="1" ht="17.149999999999999" customHeight="1" x14ac:dyDescent="0.2">
      <c r="A11" s="206">
        <v>26</v>
      </c>
      <c r="B11" s="63">
        <v>421</v>
      </c>
      <c r="C11" s="63">
        <v>421</v>
      </c>
      <c r="D11" s="243">
        <v>7.8</v>
      </c>
      <c r="E11" s="243">
        <v>7.4</v>
      </c>
      <c r="F11" s="63">
        <v>600</v>
      </c>
      <c r="G11" s="63">
        <v>518</v>
      </c>
      <c r="H11" s="243">
        <v>11.1</v>
      </c>
      <c r="I11" s="243">
        <v>9.1999999999999993</v>
      </c>
      <c r="J11" s="207">
        <v>-179</v>
      </c>
      <c r="K11" s="207">
        <v>-97</v>
      </c>
      <c r="L11" s="64"/>
      <c r="M11" s="64"/>
      <c r="N11" s="64"/>
    </row>
    <row r="12" spans="1:14" s="31" customFormat="1" ht="17.149999999999999" customHeight="1" x14ac:dyDescent="0.2">
      <c r="A12" s="206">
        <v>27</v>
      </c>
      <c r="B12" s="63">
        <v>384</v>
      </c>
      <c r="C12" s="63">
        <v>404</v>
      </c>
      <c r="D12" s="243">
        <v>7.1</v>
      </c>
      <c r="E12" s="243">
        <v>7.2</v>
      </c>
      <c r="F12" s="63">
        <v>535</v>
      </c>
      <c r="G12" s="63">
        <v>521</v>
      </c>
      <c r="H12" s="243">
        <v>9.9</v>
      </c>
      <c r="I12" s="243">
        <v>9.1999999999999993</v>
      </c>
      <c r="J12" s="207">
        <v>-151</v>
      </c>
      <c r="K12" s="207">
        <v>-117</v>
      </c>
      <c r="L12" s="64"/>
      <c r="M12" s="64"/>
      <c r="N12" s="64"/>
    </row>
    <row r="13" spans="1:14" s="31" customFormat="1" ht="17.149999999999999" customHeight="1" x14ac:dyDescent="0.2">
      <c r="A13" s="206">
        <v>28</v>
      </c>
      <c r="B13" s="63">
        <v>430</v>
      </c>
      <c r="C13" s="63">
        <v>381</v>
      </c>
      <c r="D13" s="243">
        <v>8</v>
      </c>
      <c r="E13" s="243">
        <v>6.8</v>
      </c>
      <c r="F13" s="63">
        <v>593</v>
      </c>
      <c r="G13" s="63">
        <v>506</v>
      </c>
      <c r="H13" s="243">
        <v>11</v>
      </c>
      <c r="I13" s="243">
        <v>9</v>
      </c>
      <c r="J13" s="207">
        <v>-163</v>
      </c>
      <c r="K13" s="207">
        <v>-125</v>
      </c>
      <c r="L13" s="64"/>
      <c r="M13" s="64"/>
      <c r="N13" s="64"/>
    </row>
    <row r="14" spans="1:14" s="31" customFormat="1" ht="17.149999999999999" customHeight="1" x14ac:dyDescent="0.2">
      <c r="A14" s="206">
        <v>29</v>
      </c>
      <c r="B14" s="63">
        <v>378</v>
      </c>
      <c r="C14" s="63">
        <v>387</v>
      </c>
      <c r="D14" s="243">
        <v>7.1</v>
      </c>
      <c r="E14" s="243">
        <v>6.9</v>
      </c>
      <c r="F14" s="63">
        <v>603</v>
      </c>
      <c r="G14" s="63">
        <v>582</v>
      </c>
      <c r="H14" s="243">
        <v>11.2</v>
      </c>
      <c r="I14" s="243">
        <v>10.4</v>
      </c>
      <c r="J14" s="207">
        <v>-225</v>
      </c>
      <c r="K14" s="207">
        <v>-195</v>
      </c>
      <c r="L14" s="64"/>
      <c r="M14" s="64"/>
      <c r="N14" s="64"/>
    </row>
    <row r="15" spans="1:14" s="31" customFormat="1" ht="17.149999999999999" customHeight="1" x14ac:dyDescent="0.2">
      <c r="A15" s="206">
        <v>30</v>
      </c>
      <c r="B15" s="63">
        <v>338</v>
      </c>
      <c r="C15" s="63">
        <v>352</v>
      </c>
      <c r="D15" s="243">
        <v>6.3</v>
      </c>
      <c r="E15" s="243">
        <v>6.3</v>
      </c>
      <c r="F15" s="63">
        <v>609</v>
      </c>
      <c r="G15" s="63">
        <v>569</v>
      </c>
      <c r="H15" s="243">
        <v>11.4</v>
      </c>
      <c r="I15" s="243">
        <v>10.199999999999999</v>
      </c>
      <c r="J15" s="207">
        <v>-271</v>
      </c>
      <c r="K15" s="207">
        <v>-217</v>
      </c>
      <c r="L15" s="64"/>
      <c r="M15" s="64"/>
      <c r="N15" s="64"/>
    </row>
    <row r="16" spans="1:14" s="31" customFormat="1" ht="17.149999999999999" customHeight="1" x14ac:dyDescent="0.2">
      <c r="A16" s="206" t="s">
        <v>510</v>
      </c>
      <c r="B16" s="63">
        <v>338</v>
      </c>
      <c r="C16" s="63">
        <v>336</v>
      </c>
      <c r="D16" s="243">
        <f>B16/'B-02'!H158%*10</f>
        <v>6.5</v>
      </c>
      <c r="E16" s="243">
        <f>C16/'B-02'!I158%*10</f>
        <v>6.2</v>
      </c>
      <c r="F16" s="63">
        <v>589</v>
      </c>
      <c r="G16" s="63">
        <v>609</v>
      </c>
      <c r="H16" s="243">
        <f>F16/'B-02'!H158%*10</f>
        <v>11.3</v>
      </c>
      <c r="I16" s="243">
        <f>G16/'B-02'!I158%*10</f>
        <v>11.2</v>
      </c>
      <c r="J16" s="207">
        <v>-251</v>
      </c>
      <c r="K16" s="207">
        <v>-273</v>
      </c>
      <c r="L16" s="64"/>
      <c r="M16" s="64"/>
      <c r="N16" s="64"/>
    </row>
    <row r="17" spans="1:14" s="31" customFormat="1" ht="17.149999999999999" customHeight="1" x14ac:dyDescent="0.2">
      <c r="A17" s="206">
        <v>2</v>
      </c>
      <c r="B17" s="63">
        <v>333</v>
      </c>
      <c r="C17" s="63">
        <v>313</v>
      </c>
      <c r="D17" s="243">
        <v>6.3</v>
      </c>
      <c r="E17" s="243">
        <v>5.7</v>
      </c>
      <c r="F17" s="63">
        <v>623</v>
      </c>
      <c r="G17" s="63">
        <v>588</v>
      </c>
      <c r="H17" s="243">
        <v>11.8</v>
      </c>
      <c r="I17" s="243">
        <v>10.7</v>
      </c>
      <c r="J17" s="207">
        <v>-290</v>
      </c>
      <c r="K17" s="207">
        <v>-275</v>
      </c>
      <c r="L17" s="64"/>
      <c r="M17" s="64"/>
      <c r="N17" s="64"/>
    </row>
    <row r="18" spans="1:14" s="31" customFormat="1" ht="17.149999999999999" customHeight="1" x14ac:dyDescent="0.2">
      <c r="A18" s="206">
        <v>3</v>
      </c>
      <c r="B18" s="278">
        <v>352</v>
      </c>
      <c r="C18" s="278">
        <v>294</v>
      </c>
      <c r="D18" s="243">
        <v>6.7</v>
      </c>
      <c r="E18" s="243">
        <v>5.4</v>
      </c>
      <c r="F18" s="278">
        <v>641</v>
      </c>
      <c r="G18" s="278">
        <v>579</v>
      </c>
      <c r="H18" s="243">
        <v>12.2</v>
      </c>
      <c r="I18" s="243">
        <v>10.6</v>
      </c>
      <c r="J18" s="207">
        <v>-289</v>
      </c>
      <c r="K18" s="207">
        <v>-285</v>
      </c>
      <c r="L18" s="64"/>
      <c r="M18" s="64"/>
      <c r="N18" s="64"/>
    </row>
    <row r="19" spans="1:14" s="31" customFormat="1" ht="17.149999999999999" customHeight="1" x14ac:dyDescent="0.2">
      <c r="A19" s="206">
        <v>4</v>
      </c>
      <c r="B19" s="306">
        <v>296</v>
      </c>
      <c r="C19" s="306">
        <v>281</v>
      </c>
      <c r="D19" s="243">
        <v>5.7</v>
      </c>
      <c r="E19" s="243">
        <v>5.2</v>
      </c>
      <c r="F19" s="306">
        <v>668</v>
      </c>
      <c r="G19" s="306">
        <v>638</v>
      </c>
      <c r="H19" s="243">
        <v>12.9</v>
      </c>
      <c r="I19" s="243">
        <v>11.8</v>
      </c>
      <c r="J19" s="307">
        <v>-372</v>
      </c>
      <c r="K19" s="307">
        <v>-357</v>
      </c>
      <c r="L19" s="64"/>
      <c r="M19" s="64"/>
      <c r="N19" s="64"/>
    </row>
    <row r="20" spans="1:14" s="31" customFormat="1" ht="17.149999999999999" customHeight="1" x14ac:dyDescent="0.2">
      <c r="A20" s="206">
        <v>5</v>
      </c>
      <c r="B20" s="306">
        <v>285</v>
      </c>
      <c r="C20" s="306">
        <v>256</v>
      </c>
      <c r="D20" s="243">
        <v>5.6</v>
      </c>
      <c r="E20" s="243">
        <v>4.8</v>
      </c>
      <c r="F20" s="306">
        <v>748</v>
      </c>
      <c r="G20" s="306">
        <v>631</v>
      </c>
      <c r="H20" s="243">
        <v>14.6</v>
      </c>
      <c r="I20" s="243">
        <v>11.8</v>
      </c>
      <c r="J20" s="307">
        <v>-463</v>
      </c>
      <c r="K20" s="307">
        <v>-375</v>
      </c>
      <c r="L20" s="64"/>
      <c r="M20" s="64"/>
      <c r="N20" s="64"/>
    </row>
    <row r="21" spans="1:14" s="31" customFormat="1" ht="17.149999999999999" customHeight="1" x14ac:dyDescent="0.2">
      <c r="A21" s="206">
        <v>6</v>
      </c>
      <c r="B21" s="306">
        <v>257</v>
      </c>
      <c r="C21" s="306">
        <v>245</v>
      </c>
      <c r="D21" s="243">
        <v>5.0999999999999996</v>
      </c>
      <c r="E21" s="243">
        <v>4.5999999999999996</v>
      </c>
      <c r="F21" s="306">
        <v>690</v>
      </c>
      <c r="G21" s="306">
        <v>714</v>
      </c>
      <c r="H21" s="243">
        <v>13.7</v>
      </c>
      <c r="I21" s="243">
        <v>13.5</v>
      </c>
      <c r="J21" s="307">
        <v>-433</v>
      </c>
      <c r="K21" s="307">
        <v>-469</v>
      </c>
      <c r="L21" s="64"/>
      <c r="M21" s="64"/>
      <c r="N21" s="64"/>
    </row>
    <row r="22" spans="1:14" s="31" customFormat="1" ht="6" customHeight="1" x14ac:dyDescent="0.2">
      <c r="A22" s="66"/>
      <c r="B22" s="67"/>
      <c r="C22" s="67"/>
      <c r="D22" s="68"/>
      <c r="E22" s="69"/>
      <c r="F22" s="67"/>
      <c r="G22" s="67"/>
      <c r="H22" s="68"/>
      <c r="I22" s="69"/>
      <c r="J22" s="70"/>
      <c r="K22" s="70"/>
      <c r="L22" s="64"/>
      <c r="M22" s="64"/>
      <c r="N22" s="64"/>
    </row>
    <row r="23" spans="1:14" s="31" customFormat="1" x14ac:dyDescent="0.2">
      <c r="A23" s="244"/>
      <c r="B23" s="75"/>
      <c r="C23" s="75"/>
      <c r="D23" s="14"/>
      <c r="E23" s="246"/>
      <c r="F23" s="75"/>
      <c r="G23" s="75"/>
      <c r="H23" s="14"/>
      <c r="I23" s="246"/>
      <c r="J23" s="65"/>
      <c r="K23" s="65"/>
      <c r="L23" s="64"/>
      <c r="M23" s="64"/>
      <c r="N23" s="64"/>
    </row>
    <row r="24" spans="1:14" s="244" customFormat="1" ht="15" customHeight="1" x14ac:dyDescent="0.2">
      <c r="A24" s="361" t="s">
        <v>0</v>
      </c>
      <c r="B24" s="365" t="s">
        <v>50</v>
      </c>
      <c r="C24" s="378"/>
      <c r="D24" s="378"/>
      <c r="E24" s="378"/>
      <c r="F24" s="378"/>
      <c r="G24" s="393"/>
      <c r="H24" s="369" t="s">
        <v>51</v>
      </c>
      <c r="I24" s="394"/>
      <c r="J24" s="234"/>
    </row>
    <row r="25" spans="1:14" s="234" customFormat="1" ht="15" customHeight="1" x14ac:dyDescent="0.2">
      <c r="A25" s="386"/>
      <c r="B25" s="396" t="s">
        <v>52</v>
      </c>
      <c r="C25" s="397"/>
      <c r="D25" s="396" t="s">
        <v>53</v>
      </c>
      <c r="E25" s="387"/>
      <c r="F25" s="396" t="s">
        <v>48</v>
      </c>
      <c r="G25" s="387"/>
      <c r="H25" s="395"/>
      <c r="I25" s="395"/>
    </row>
    <row r="26" spans="1:14" s="234" customFormat="1" ht="15" customHeight="1" x14ac:dyDescent="0.2">
      <c r="A26" s="387"/>
      <c r="B26" s="205" t="s">
        <v>39</v>
      </c>
      <c r="C26" s="205" t="s">
        <v>49</v>
      </c>
      <c r="D26" s="205" t="s">
        <v>39</v>
      </c>
      <c r="E26" s="205" t="s">
        <v>49</v>
      </c>
      <c r="F26" s="205" t="s">
        <v>39</v>
      </c>
      <c r="G26" s="205" t="s">
        <v>49</v>
      </c>
      <c r="H26" s="205" t="s">
        <v>39</v>
      </c>
      <c r="I26" s="205" t="s">
        <v>49</v>
      </c>
    </row>
    <row r="27" spans="1:14" s="244" customFormat="1" ht="6" customHeight="1" x14ac:dyDescent="0.2">
      <c r="A27" s="197"/>
      <c r="B27" s="392"/>
      <c r="C27" s="392"/>
      <c r="D27" s="392"/>
      <c r="E27" s="392"/>
      <c r="F27" s="392"/>
      <c r="G27" s="392"/>
      <c r="H27" s="232"/>
      <c r="I27" s="232"/>
      <c r="J27" s="232"/>
      <c r="K27" s="239"/>
      <c r="L27" s="239"/>
      <c r="M27" s="239"/>
    </row>
    <row r="28" spans="1:14" s="31" customFormat="1" ht="17.149999999999999" customHeight="1" x14ac:dyDescent="0.2">
      <c r="A28" s="206" t="s">
        <v>607</v>
      </c>
      <c r="B28" s="63">
        <v>2387</v>
      </c>
      <c r="C28" s="63">
        <v>2132</v>
      </c>
      <c r="D28" s="63">
        <v>2451</v>
      </c>
      <c r="E28" s="63">
        <v>2185</v>
      </c>
      <c r="F28" s="207">
        <v>-64</v>
      </c>
      <c r="G28" s="207">
        <v>-53</v>
      </c>
      <c r="H28" s="308">
        <v>-134</v>
      </c>
      <c r="I28" s="308">
        <v>-106</v>
      </c>
      <c r="J28" s="65"/>
      <c r="K28" s="64"/>
      <c r="L28" s="64"/>
      <c r="M28" s="64"/>
    </row>
    <row r="29" spans="1:14" s="31" customFormat="1" ht="17.149999999999999" customHeight="1" x14ac:dyDescent="0.2">
      <c r="A29" s="206">
        <v>23</v>
      </c>
      <c r="B29" s="63">
        <v>2426</v>
      </c>
      <c r="C29" s="63">
        <v>2161</v>
      </c>
      <c r="D29" s="63">
        <v>2446</v>
      </c>
      <c r="E29" s="63">
        <v>2175</v>
      </c>
      <c r="F29" s="207">
        <v>-20</v>
      </c>
      <c r="G29" s="207">
        <v>-14</v>
      </c>
      <c r="H29" s="308">
        <v>-129</v>
      </c>
      <c r="I29" s="308">
        <v>-43</v>
      </c>
      <c r="J29" s="65"/>
      <c r="K29" s="64"/>
      <c r="L29" s="64"/>
      <c r="M29" s="64"/>
    </row>
    <row r="30" spans="1:14" s="31" customFormat="1" ht="17.149999999999999" customHeight="1" x14ac:dyDescent="0.2">
      <c r="A30" s="206">
        <v>24</v>
      </c>
      <c r="B30" s="63">
        <v>2397</v>
      </c>
      <c r="C30" s="63">
        <v>2136</v>
      </c>
      <c r="D30" s="63">
        <v>2378</v>
      </c>
      <c r="E30" s="63">
        <v>2085</v>
      </c>
      <c r="F30" s="207">
        <v>19</v>
      </c>
      <c r="G30" s="207">
        <v>51</v>
      </c>
      <c r="H30" s="308">
        <v>-59</v>
      </c>
      <c r="I30" s="308">
        <v>-23</v>
      </c>
      <c r="J30" s="65"/>
      <c r="K30" s="64"/>
      <c r="L30" s="64"/>
      <c r="M30" s="64"/>
    </row>
    <row r="31" spans="1:14" s="31" customFormat="1" ht="17.149999999999999" customHeight="1" x14ac:dyDescent="0.2">
      <c r="A31" s="206">
        <v>25</v>
      </c>
      <c r="B31" s="63">
        <v>2276</v>
      </c>
      <c r="C31" s="63">
        <v>2041</v>
      </c>
      <c r="D31" s="63">
        <v>2367</v>
      </c>
      <c r="E31" s="63">
        <v>2118</v>
      </c>
      <c r="F31" s="207">
        <v>-91</v>
      </c>
      <c r="G31" s="207">
        <v>-77</v>
      </c>
      <c r="H31" s="308">
        <v>-211</v>
      </c>
      <c r="I31" s="308">
        <v>-148</v>
      </c>
      <c r="J31" s="65"/>
      <c r="K31" s="64"/>
      <c r="L31" s="64"/>
      <c r="M31" s="64"/>
    </row>
    <row r="32" spans="1:14" s="31" customFormat="1" ht="17.149999999999999" customHeight="1" x14ac:dyDescent="0.2">
      <c r="A32" s="206">
        <v>26</v>
      </c>
      <c r="B32" s="63">
        <v>2221</v>
      </c>
      <c r="C32" s="63">
        <v>1984</v>
      </c>
      <c r="D32" s="63">
        <v>2381</v>
      </c>
      <c r="E32" s="63">
        <v>2163</v>
      </c>
      <c r="F32" s="207">
        <v>-160</v>
      </c>
      <c r="G32" s="207">
        <v>-179</v>
      </c>
      <c r="H32" s="308">
        <v>-339</v>
      </c>
      <c r="I32" s="308">
        <v>-276</v>
      </c>
      <c r="J32" s="65"/>
      <c r="K32" s="64"/>
      <c r="L32" s="64"/>
      <c r="M32" s="64"/>
    </row>
    <row r="33" spans="1:13" s="31" customFormat="1" ht="17.149999999999999" customHeight="1" x14ac:dyDescent="0.2">
      <c r="A33" s="206">
        <v>27</v>
      </c>
      <c r="B33" s="63">
        <v>2227</v>
      </c>
      <c r="C33" s="63">
        <v>2063</v>
      </c>
      <c r="D33" s="63">
        <v>2321</v>
      </c>
      <c r="E33" s="63">
        <v>2081</v>
      </c>
      <c r="F33" s="207">
        <v>-94</v>
      </c>
      <c r="G33" s="207">
        <v>-18</v>
      </c>
      <c r="H33" s="308">
        <v>-245</v>
      </c>
      <c r="I33" s="308">
        <v>-135</v>
      </c>
      <c r="J33" s="65"/>
      <c r="K33" s="64"/>
      <c r="L33" s="64"/>
      <c r="M33" s="64"/>
    </row>
    <row r="34" spans="1:13" s="31" customFormat="1" ht="17.149999999999999" customHeight="1" x14ac:dyDescent="0.2">
      <c r="A34" s="206">
        <v>28</v>
      </c>
      <c r="B34" s="63">
        <v>2335</v>
      </c>
      <c r="C34" s="63">
        <v>1991</v>
      </c>
      <c r="D34" s="63">
        <v>2286</v>
      </c>
      <c r="E34" s="63">
        <v>2021</v>
      </c>
      <c r="F34" s="207">
        <v>49</v>
      </c>
      <c r="G34" s="207">
        <v>-30</v>
      </c>
      <c r="H34" s="308">
        <v>-114</v>
      </c>
      <c r="I34" s="308">
        <v>-155</v>
      </c>
      <c r="J34" s="65"/>
      <c r="K34" s="64"/>
      <c r="L34" s="64"/>
      <c r="M34" s="64"/>
    </row>
    <row r="35" spans="1:13" s="31" customFormat="1" ht="17.149999999999999" customHeight="1" x14ac:dyDescent="0.2">
      <c r="A35" s="206">
        <v>29</v>
      </c>
      <c r="B35" s="63">
        <v>2140</v>
      </c>
      <c r="C35" s="63">
        <v>2027</v>
      </c>
      <c r="D35" s="63">
        <v>2281</v>
      </c>
      <c r="E35" s="63">
        <v>2009</v>
      </c>
      <c r="F35" s="207">
        <v>-141</v>
      </c>
      <c r="G35" s="207">
        <v>18</v>
      </c>
      <c r="H35" s="308">
        <v>-366</v>
      </c>
      <c r="I35" s="308">
        <v>-177</v>
      </c>
      <c r="J35" s="65"/>
      <c r="K35" s="64"/>
      <c r="L35" s="64"/>
      <c r="M35" s="64"/>
    </row>
    <row r="36" spans="1:13" s="31" customFormat="1" ht="17.149999999999999" customHeight="1" x14ac:dyDescent="0.2">
      <c r="A36" s="206">
        <v>30</v>
      </c>
      <c r="B36" s="63">
        <v>2140</v>
      </c>
      <c r="C36" s="63">
        <v>1791</v>
      </c>
      <c r="D36" s="63">
        <v>2205</v>
      </c>
      <c r="E36" s="63">
        <v>1958</v>
      </c>
      <c r="F36" s="207">
        <v>-65</v>
      </c>
      <c r="G36" s="207">
        <v>-167</v>
      </c>
      <c r="H36" s="308">
        <v>-336</v>
      </c>
      <c r="I36" s="308">
        <v>-384</v>
      </c>
      <c r="J36" s="65"/>
      <c r="K36" s="64"/>
      <c r="L36" s="64"/>
      <c r="M36" s="64"/>
    </row>
    <row r="37" spans="1:13" s="31" customFormat="1" ht="17.149999999999999" customHeight="1" x14ac:dyDescent="0.2">
      <c r="A37" s="206" t="s">
        <v>510</v>
      </c>
      <c r="B37" s="63">
        <v>2038</v>
      </c>
      <c r="C37" s="63">
        <v>1777</v>
      </c>
      <c r="D37" s="63">
        <v>2243</v>
      </c>
      <c r="E37" s="63">
        <v>2035</v>
      </c>
      <c r="F37" s="207">
        <v>-205</v>
      </c>
      <c r="G37" s="207">
        <v>-258</v>
      </c>
      <c r="H37" s="308">
        <v>-456</v>
      </c>
      <c r="I37" s="308">
        <v>-531</v>
      </c>
      <c r="J37" s="65"/>
      <c r="K37" s="64"/>
      <c r="L37" s="64"/>
      <c r="M37" s="64"/>
    </row>
    <row r="38" spans="1:13" s="31" customFormat="1" ht="17.149999999999999" customHeight="1" x14ac:dyDescent="0.2">
      <c r="A38" s="206">
        <v>2</v>
      </c>
      <c r="B38" s="63">
        <v>2191</v>
      </c>
      <c r="C38" s="63">
        <v>1939</v>
      </c>
      <c r="D38" s="63">
        <v>2090</v>
      </c>
      <c r="E38" s="63">
        <v>1896</v>
      </c>
      <c r="F38" s="207">
        <v>101</v>
      </c>
      <c r="G38" s="207">
        <v>43</v>
      </c>
      <c r="H38" s="65">
        <v>-189</v>
      </c>
      <c r="I38" s="65">
        <v>-232</v>
      </c>
      <c r="J38" s="65"/>
      <c r="K38" s="64"/>
      <c r="L38" s="64"/>
      <c r="M38" s="64"/>
    </row>
    <row r="39" spans="1:13" s="31" customFormat="1" ht="17.149999999999999" customHeight="1" x14ac:dyDescent="0.2">
      <c r="A39" s="206">
        <v>3</v>
      </c>
      <c r="B39" s="278">
        <v>2073</v>
      </c>
      <c r="C39" s="278">
        <v>1749</v>
      </c>
      <c r="D39" s="278">
        <v>2093</v>
      </c>
      <c r="E39" s="278">
        <v>1874</v>
      </c>
      <c r="F39" s="207">
        <v>-20</v>
      </c>
      <c r="G39" s="207">
        <v>-125</v>
      </c>
      <c r="H39" s="65">
        <v>-309</v>
      </c>
      <c r="I39" s="65">
        <v>-410</v>
      </c>
      <c r="J39" s="65"/>
      <c r="K39" s="64"/>
      <c r="L39" s="64"/>
      <c r="M39" s="64"/>
    </row>
    <row r="40" spans="1:13" s="31" customFormat="1" ht="17.149999999999999" customHeight="1" x14ac:dyDescent="0.2">
      <c r="A40" s="206">
        <v>4</v>
      </c>
      <c r="B40" s="306">
        <v>1899</v>
      </c>
      <c r="C40" s="306">
        <v>1690</v>
      </c>
      <c r="D40" s="306">
        <v>2151</v>
      </c>
      <c r="E40" s="306">
        <v>1879</v>
      </c>
      <c r="F40" s="307">
        <v>-252</v>
      </c>
      <c r="G40" s="307">
        <v>-189</v>
      </c>
      <c r="H40" s="308">
        <v>-624</v>
      </c>
      <c r="I40" s="308">
        <v>-546</v>
      </c>
      <c r="J40" s="65"/>
      <c r="K40" s="64"/>
      <c r="L40" s="64"/>
      <c r="M40" s="64"/>
    </row>
    <row r="41" spans="1:13" s="31" customFormat="1" ht="17.149999999999999" customHeight="1" x14ac:dyDescent="0.2">
      <c r="A41" s="206">
        <v>5</v>
      </c>
      <c r="B41" s="306">
        <v>2000</v>
      </c>
      <c r="C41" s="306">
        <v>1724</v>
      </c>
      <c r="D41" s="306">
        <v>2128</v>
      </c>
      <c r="E41" s="306">
        <v>1907</v>
      </c>
      <c r="F41" s="307">
        <v>-128</v>
      </c>
      <c r="G41" s="307">
        <v>-183</v>
      </c>
      <c r="H41" s="308">
        <v>-591</v>
      </c>
      <c r="I41" s="308">
        <v>-558</v>
      </c>
      <c r="J41" s="65"/>
      <c r="K41" s="64"/>
      <c r="L41" s="64"/>
      <c r="M41" s="64"/>
    </row>
    <row r="42" spans="1:13" s="31" customFormat="1" ht="17.149999999999999" customHeight="1" x14ac:dyDescent="0.2">
      <c r="A42" s="206">
        <v>6</v>
      </c>
      <c r="B42" s="306">
        <v>1784</v>
      </c>
      <c r="C42" s="306">
        <v>1659</v>
      </c>
      <c r="D42" s="306">
        <v>2066</v>
      </c>
      <c r="E42" s="306">
        <v>1815</v>
      </c>
      <c r="F42" s="307">
        <v>-216</v>
      </c>
      <c r="G42" s="307">
        <v>-65</v>
      </c>
      <c r="H42" s="308">
        <v>-649</v>
      </c>
      <c r="I42" s="308">
        <v>-534</v>
      </c>
      <c r="J42" s="65"/>
      <c r="K42" s="64"/>
      <c r="L42" s="64"/>
      <c r="M42" s="64"/>
    </row>
    <row r="43" spans="1:13" s="31" customFormat="1" ht="6" customHeight="1" x14ac:dyDescent="0.2">
      <c r="A43" s="66"/>
      <c r="B43" s="67"/>
      <c r="C43" s="67"/>
      <c r="D43" s="68"/>
      <c r="E43" s="69"/>
      <c r="F43" s="67"/>
      <c r="G43" s="67"/>
      <c r="H43" s="69"/>
      <c r="I43" s="70"/>
      <c r="J43" s="65"/>
      <c r="K43" s="64"/>
      <c r="L43" s="64"/>
      <c r="M43" s="64"/>
    </row>
    <row r="44" spans="1:13" s="209" customFormat="1" ht="17.149999999999999" customHeight="1" x14ac:dyDescent="0.2">
      <c r="A44" s="208"/>
      <c r="B44" s="38"/>
      <c r="C44" s="38"/>
      <c r="D44" s="38"/>
      <c r="E44" s="38"/>
      <c r="F44" s="38"/>
      <c r="G44" s="38"/>
      <c r="H44" s="90"/>
      <c r="I44" s="235" t="s">
        <v>16</v>
      </c>
    </row>
    <row r="45" spans="1:13" s="209" customFormat="1" ht="17.149999999999999" customHeight="1" x14ac:dyDescent="0.2">
      <c r="A45" s="38" t="s">
        <v>54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3" s="31" customFormat="1" x14ac:dyDescent="0.2"/>
    <row r="47" spans="1:13" s="31" customFormat="1" x14ac:dyDescent="0.2"/>
    <row r="48" spans="1:13" s="31" customFormat="1" x14ac:dyDescent="0.2"/>
    <row r="49" s="31" customFormat="1" x14ac:dyDescent="0.2"/>
    <row r="50" s="31" customFormat="1" x14ac:dyDescent="0.2"/>
    <row r="51" s="31" customFormat="1" x14ac:dyDescent="0.2"/>
    <row r="52" s="31" customFormat="1" x14ac:dyDescent="0.2"/>
    <row r="53" s="31" customFormat="1" x14ac:dyDescent="0.2"/>
    <row r="54" s="31" customFormat="1" x14ac:dyDescent="0.2"/>
    <row r="55" s="31" customFormat="1" x14ac:dyDescent="0.2"/>
    <row r="56" s="31" customFormat="1" x14ac:dyDescent="0.2"/>
    <row r="57" s="31" customFormat="1" x14ac:dyDescent="0.2"/>
    <row r="58" s="31" customFormat="1" x14ac:dyDescent="0.2"/>
    <row r="59" s="31" customFormat="1" x14ac:dyDescent="0.2"/>
    <row r="60" s="31" customFormat="1" x14ac:dyDescent="0.2"/>
    <row r="61" s="31" customFormat="1" x14ac:dyDescent="0.2"/>
    <row r="62" s="31" customFormat="1" x14ac:dyDescent="0.2"/>
    <row r="63" s="31" customFormat="1" x14ac:dyDescent="0.2"/>
    <row r="64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</sheetData>
  <mergeCells count="16">
    <mergeCell ref="H24:I25"/>
    <mergeCell ref="B25:C25"/>
    <mergeCell ref="D25:E25"/>
    <mergeCell ref="F25:G25"/>
    <mergeCell ref="A3:A5"/>
    <mergeCell ref="B3:K3"/>
    <mergeCell ref="B4:C4"/>
    <mergeCell ref="D4:E4"/>
    <mergeCell ref="F4:G4"/>
    <mergeCell ref="H4:I4"/>
    <mergeCell ref="J4:K4"/>
    <mergeCell ref="B27:C27"/>
    <mergeCell ref="D27:E27"/>
    <mergeCell ref="F27:G27"/>
    <mergeCell ref="A24:A26"/>
    <mergeCell ref="B24:G2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6" firstPageNumber="20" fitToHeight="0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9"/>
  <sheetViews>
    <sheetView zoomScale="90" zoomScaleNormal="90" workbookViewId="0"/>
  </sheetViews>
  <sheetFormatPr defaultColWidth="9.09765625" defaultRowHeight="12" x14ac:dyDescent="0.2"/>
  <cols>
    <col min="1" max="1" width="5.69921875" style="40" customWidth="1"/>
    <col min="2" max="6" width="8.09765625" style="40" customWidth="1"/>
    <col min="7" max="7" width="2.3984375" style="40" customWidth="1"/>
    <col min="8" max="8" width="5.69921875" style="40" customWidth="1"/>
    <col min="9" max="13" width="8.09765625" style="40" customWidth="1"/>
    <col min="14" max="16384" width="9.09765625" style="40"/>
  </cols>
  <sheetData>
    <row r="1" spans="1:13" s="31" customFormat="1" ht="19.899999999999999" customHeight="1" x14ac:dyDescent="0.2">
      <c r="A1" s="29" t="s">
        <v>55</v>
      </c>
    </row>
    <row r="2" spans="1:13" s="31" customFormat="1" ht="14.25" customHeight="1" x14ac:dyDescent="0.2">
      <c r="A2" s="29"/>
      <c r="B2" s="72"/>
      <c r="C2" s="72"/>
      <c r="E2" s="73"/>
      <c r="F2" s="73"/>
      <c r="G2" s="72"/>
      <c r="H2" s="72"/>
      <c r="I2" s="371" t="s">
        <v>608</v>
      </c>
      <c r="J2" s="371"/>
      <c r="K2" s="371"/>
      <c r="L2" s="371"/>
      <c r="M2" s="371"/>
    </row>
    <row r="3" spans="1:13" s="234" customFormat="1" ht="12" customHeight="1" x14ac:dyDescent="0.2">
      <c r="A3" s="222" t="s">
        <v>56</v>
      </c>
      <c r="B3" s="223" t="s">
        <v>33</v>
      </c>
      <c r="C3" s="223" t="s">
        <v>34</v>
      </c>
      <c r="D3" s="223" t="s">
        <v>31</v>
      </c>
      <c r="E3" s="398" t="s">
        <v>57</v>
      </c>
      <c r="F3" s="398"/>
      <c r="H3" s="316" t="s">
        <v>56</v>
      </c>
      <c r="I3" s="317" t="s">
        <v>33</v>
      </c>
      <c r="J3" s="317" t="s">
        <v>34</v>
      </c>
      <c r="K3" s="317" t="s">
        <v>31</v>
      </c>
      <c r="L3" s="369" t="s">
        <v>57</v>
      </c>
      <c r="M3" s="369"/>
    </row>
    <row r="4" spans="1:13" s="234" customFormat="1" ht="12" customHeight="1" x14ac:dyDescent="0.2">
      <c r="A4" s="229" t="s">
        <v>459</v>
      </c>
      <c r="B4" s="74" t="s">
        <v>460</v>
      </c>
      <c r="C4" s="74" t="s">
        <v>460</v>
      </c>
      <c r="D4" s="74" t="s">
        <v>460</v>
      </c>
      <c r="E4" s="225" t="s">
        <v>460</v>
      </c>
      <c r="F4" s="225" t="s">
        <v>58</v>
      </c>
      <c r="H4" s="324" t="s">
        <v>459</v>
      </c>
      <c r="I4" s="74" t="s">
        <v>460</v>
      </c>
      <c r="J4" s="74" t="s">
        <v>460</v>
      </c>
      <c r="K4" s="74" t="s">
        <v>460</v>
      </c>
      <c r="L4" s="320" t="s">
        <v>460</v>
      </c>
      <c r="M4" s="320" t="s">
        <v>58</v>
      </c>
    </row>
    <row r="5" spans="1:13" s="234" customFormat="1" ht="5.15" customHeight="1" x14ac:dyDescent="0.2">
      <c r="A5" s="228"/>
      <c r="H5" s="323"/>
      <c r="I5" s="325"/>
      <c r="J5" s="325"/>
      <c r="K5" s="325"/>
      <c r="L5" s="325"/>
      <c r="M5" s="325"/>
    </row>
    <row r="6" spans="1:13" s="244" customFormat="1" ht="12" customHeight="1" x14ac:dyDescent="0.2">
      <c r="A6" s="228">
        <v>0</v>
      </c>
      <c r="B6" s="326">
        <v>255</v>
      </c>
      <c r="C6" s="326">
        <v>238</v>
      </c>
      <c r="D6" s="245">
        <f>B6+C6</f>
        <v>493</v>
      </c>
      <c r="E6" s="245"/>
      <c r="H6" s="323">
        <v>55</v>
      </c>
      <c r="I6" s="327">
        <v>809</v>
      </c>
      <c r="J6" s="327">
        <v>786</v>
      </c>
      <c r="K6" s="249">
        <f>I6+J6</f>
        <v>1595</v>
      </c>
      <c r="L6" s="245"/>
    </row>
    <row r="7" spans="1:13" s="244" customFormat="1" ht="12" customHeight="1" x14ac:dyDescent="0.2">
      <c r="A7" s="228">
        <v>1</v>
      </c>
      <c r="B7" s="326">
        <v>280</v>
      </c>
      <c r="C7" s="326">
        <v>265</v>
      </c>
      <c r="D7" s="245">
        <f t="shared" ref="D7:D60" si="0">B7+C7</f>
        <v>545</v>
      </c>
      <c r="E7" s="245"/>
      <c r="H7" s="323">
        <v>56</v>
      </c>
      <c r="I7" s="327">
        <v>820</v>
      </c>
      <c r="J7" s="327">
        <v>813</v>
      </c>
      <c r="K7" s="249">
        <f t="shared" ref="K7:K56" si="1">I7+J7</f>
        <v>1633</v>
      </c>
      <c r="L7" s="245"/>
    </row>
    <row r="8" spans="1:13" s="244" customFormat="1" ht="12" customHeight="1" x14ac:dyDescent="0.2">
      <c r="A8" s="228">
        <v>2</v>
      </c>
      <c r="B8" s="326">
        <v>302</v>
      </c>
      <c r="C8" s="326">
        <v>276</v>
      </c>
      <c r="D8" s="245">
        <f t="shared" si="0"/>
        <v>578</v>
      </c>
      <c r="E8" s="245"/>
      <c r="F8" s="246"/>
      <c r="H8" s="323">
        <v>57</v>
      </c>
      <c r="I8" s="327">
        <v>851</v>
      </c>
      <c r="J8" s="327">
        <v>839</v>
      </c>
      <c r="K8" s="249">
        <f t="shared" si="1"/>
        <v>1690</v>
      </c>
      <c r="L8" s="245"/>
      <c r="M8" s="246"/>
    </row>
    <row r="9" spans="1:13" s="244" customFormat="1" ht="12" customHeight="1" x14ac:dyDescent="0.2">
      <c r="A9" s="228">
        <v>3</v>
      </c>
      <c r="B9" s="326">
        <v>342</v>
      </c>
      <c r="C9" s="326">
        <v>299</v>
      </c>
      <c r="D9" s="245">
        <f t="shared" si="0"/>
        <v>641</v>
      </c>
      <c r="E9" s="245"/>
      <c r="H9" s="323">
        <v>58</v>
      </c>
      <c r="I9" s="327">
        <v>639</v>
      </c>
      <c r="J9" s="327">
        <v>588</v>
      </c>
      <c r="K9" s="249">
        <f t="shared" si="1"/>
        <v>1227</v>
      </c>
      <c r="L9" s="245"/>
    </row>
    <row r="10" spans="1:13" s="244" customFormat="1" ht="12" customHeight="1" x14ac:dyDescent="0.2">
      <c r="A10" s="228">
        <v>4</v>
      </c>
      <c r="B10" s="326">
        <v>371</v>
      </c>
      <c r="C10" s="326">
        <v>340</v>
      </c>
      <c r="D10" s="245">
        <f t="shared" si="0"/>
        <v>711</v>
      </c>
      <c r="E10" s="245">
        <f>SUM(D6:D10)</f>
        <v>2968</v>
      </c>
      <c r="F10" s="247">
        <f>E10/SUM($D$6:$D$60,$K$6:$K$57)</f>
        <v>2.87E-2</v>
      </c>
      <c r="H10" s="323">
        <v>59</v>
      </c>
      <c r="I10" s="327">
        <v>824</v>
      </c>
      <c r="J10" s="327">
        <v>760</v>
      </c>
      <c r="K10" s="249">
        <f t="shared" si="1"/>
        <v>1584</v>
      </c>
      <c r="L10" s="245">
        <f>SUM(K6:K10)</f>
        <v>7729</v>
      </c>
      <c r="M10" s="247">
        <f>L10/SUM($D$6:$D$60,$K$6:$K$57)</f>
        <v>7.4800000000000005E-2</v>
      </c>
    </row>
    <row r="11" spans="1:13" s="244" customFormat="1" ht="12" customHeight="1" x14ac:dyDescent="0.2">
      <c r="A11" s="228">
        <v>5</v>
      </c>
      <c r="B11" s="326">
        <v>359</v>
      </c>
      <c r="C11" s="326">
        <v>375</v>
      </c>
      <c r="D11" s="245">
        <f t="shared" si="0"/>
        <v>734</v>
      </c>
      <c r="E11" s="245"/>
      <c r="H11" s="323">
        <v>60</v>
      </c>
      <c r="I11" s="327">
        <v>738</v>
      </c>
      <c r="J11" s="327">
        <v>696</v>
      </c>
      <c r="K11" s="249">
        <f t="shared" si="1"/>
        <v>1434</v>
      </c>
      <c r="L11" s="245"/>
    </row>
    <row r="12" spans="1:13" s="244" customFormat="1" ht="12" customHeight="1" x14ac:dyDescent="0.2">
      <c r="A12" s="228">
        <v>6</v>
      </c>
      <c r="B12" s="326">
        <v>372</v>
      </c>
      <c r="C12" s="326">
        <v>388</v>
      </c>
      <c r="D12" s="245">
        <f t="shared" si="0"/>
        <v>760</v>
      </c>
      <c r="E12" s="245"/>
      <c r="H12" s="323">
        <v>61</v>
      </c>
      <c r="I12" s="327">
        <v>702</v>
      </c>
      <c r="J12" s="327">
        <v>685</v>
      </c>
      <c r="K12" s="249">
        <f t="shared" si="1"/>
        <v>1387</v>
      </c>
      <c r="L12" s="245"/>
    </row>
    <row r="13" spans="1:13" s="244" customFormat="1" ht="12" customHeight="1" x14ac:dyDescent="0.2">
      <c r="A13" s="228">
        <v>7</v>
      </c>
      <c r="B13" s="326">
        <v>422</v>
      </c>
      <c r="C13" s="326">
        <v>386</v>
      </c>
      <c r="D13" s="245">
        <f t="shared" si="0"/>
        <v>808</v>
      </c>
      <c r="E13" s="245"/>
      <c r="F13" s="246"/>
      <c r="H13" s="323">
        <v>62</v>
      </c>
      <c r="I13" s="327">
        <v>674</v>
      </c>
      <c r="J13" s="327">
        <v>641</v>
      </c>
      <c r="K13" s="249">
        <f t="shared" si="1"/>
        <v>1315</v>
      </c>
      <c r="L13" s="245"/>
      <c r="M13" s="246"/>
    </row>
    <row r="14" spans="1:13" s="244" customFormat="1" ht="12" customHeight="1" x14ac:dyDescent="0.2">
      <c r="A14" s="228">
        <v>8</v>
      </c>
      <c r="B14" s="326">
        <v>410</v>
      </c>
      <c r="C14" s="326">
        <v>406</v>
      </c>
      <c r="D14" s="245">
        <f t="shared" si="0"/>
        <v>816</v>
      </c>
      <c r="E14" s="245"/>
      <c r="H14" s="323">
        <v>63</v>
      </c>
      <c r="I14" s="327">
        <v>629</v>
      </c>
      <c r="J14" s="327">
        <v>645</v>
      </c>
      <c r="K14" s="249">
        <f t="shared" si="1"/>
        <v>1274</v>
      </c>
      <c r="L14" s="245"/>
    </row>
    <row r="15" spans="1:13" s="244" customFormat="1" ht="12" customHeight="1" x14ac:dyDescent="0.2">
      <c r="A15" s="228">
        <v>9</v>
      </c>
      <c r="B15" s="326">
        <v>422</v>
      </c>
      <c r="C15" s="326">
        <v>407</v>
      </c>
      <c r="D15" s="245">
        <f t="shared" si="0"/>
        <v>829</v>
      </c>
      <c r="E15" s="245">
        <f>SUM(D11:D15)</f>
        <v>3947</v>
      </c>
      <c r="F15" s="247">
        <f>E15/SUM($D$6:$D$60,$K$6:$K$57)</f>
        <v>3.8199999999999998E-2</v>
      </c>
      <c r="H15" s="323">
        <v>64</v>
      </c>
      <c r="I15" s="327">
        <v>621</v>
      </c>
      <c r="J15" s="327">
        <v>695</v>
      </c>
      <c r="K15" s="249">
        <f t="shared" si="1"/>
        <v>1316</v>
      </c>
      <c r="L15" s="245">
        <f>SUM(K11:K15)</f>
        <v>6726</v>
      </c>
      <c r="M15" s="247">
        <f>L15/SUM($D$6:$D$60,$K$6:$K$57)</f>
        <v>6.5100000000000005E-2</v>
      </c>
    </row>
    <row r="16" spans="1:13" s="244" customFormat="1" ht="12" customHeight="1" x14ac:dyDescent="0.2">
      <c r="A16" s="228">
        <v>10</v>
      </c>
      <c r="B16" s="326">
        <v>458</v>
      </c>
      <c r="C16" s="326">
        <v>400</v>
      </c>
      <c r="D16" s="245">
        <f t="shared" si="0"/>
        <v>858</v>
      </c>
      <c r="E16" s="245"/>
      <c r="H16" s="323">
        <v>65</v>
      </c>
      <c r="I16" s="327">
        <v>613</v>
      </c>
      <c r="J16" s="327">
        <v>670</v>
      </c>
      <c r="K16" s="249">
        <f t="shared" si="1"/>
        <v>1283</v>
      </c>
      <c r="L16" s="245"/>
    </row>
    <row r="17" spans="1:13" s="244" customFormat="1" ht="12" customHeight="1" x14ac:dyDescent="0.2">
      <c r="A17" s="228">
        <v>11</v>
      </c>
      <c r="B17" s="326">
        <v>453</v>
      </c>
      <c r="C17" s="326">
        <v>454</v>
      </c>
      <c r="D17" s="245">
        <f t="shared" si="0"/>
        <v>907</v>
      </c>
      <c r="E17" s="245"/>
      <c r="H17" s="323">
        <v>66</v>
      </c>
      <c r="I17" s="327">
        <v>608</v>
      </c>
      <c r="J17" s="327">
        <v>643</v>
      </c>
      <c r="K17" s="249">
        <f t="shared" si="1"/>
        <v>1251</v>
      </c>
      <c r="L17" s="245"/>
    </row>
    <row r="18" spans="1:13" s="244" customFormat="1" ht="12" customHeight="1" x14ac:dyDescent="0.2">
      <c r="A18" s="228">
        <v>12</v>
      </c>
      <c r="B18" s="326">
        <v>501</v>
      </c>
      <c r="C18" s="326">
        <v>461</v>
      </c>
      <c r="D18" s="245">
        <f t="shared" si="0"/>
        <v>962</v>
      </c>
      <c r="E18" s="245"/>
      <c r="F18" s="246"/>
      <c r="H18" s="323">
        <v>67</v>
      </c>
      <c r="I18" s="327">
        <v>584</v>
      </c>
      <c r="J18" s="327">
        <v>607</v>
      </c>
      <c r="K18" s="249">
        <f t="shared" si="1"/>
        <v>1191</v>
      </c>
      <c r="L18" s="245"/>
      <c r="M18" s="246"/>
    </row>
    <row r="19" spans="1:13" s="244" customFormat="1" ht="12" customHeight="1" x14ac:dyDescent="0.2">
      <c r="A19" s="228">
        <v>13</v>
      </c>
      <c r="B19" s="326">
        <v>523</v>
      </c>
      <c r="C19" s="326">
        <v>451</v>
      </c>
      <c r="D19" s="245">
        <f t="shared" si="0"/>
        <v>974</v>
      </c>
      <c r="E19" s="245"/>
      <c r="H19" s="323">
        <v>68</v>
      </c>
      <c r="I19" s="327">
        <v>568</v>
      </c>
      <c r="J19" s="327">
        <v>611</v>
      </c>
      <c r="K19" s="249">
        <f t="shared" si="1"/>
        <v>1179</v>
      </c>
      <c r="L19" s="245"/>
    </row>
    <row r="20" spans="1:13" s="244" customFormat="1" ht="12" customHeight="1" x14ac:dyDescent="0.2">
      <c r="A20" s="228">
        <v>14</v>
      </c>
      <c r="B20" s="326">
        <v>496</v>
      </c>
      <c r="C20" s="326">
        <v>465</v>
      </c>
      <c r="D20" s="245">
        <f t="shared" si="0"/>
        <v>961</v>
      </c>
      <c r="E20" s="245">
        <f>SUM(D16:D20)</f>
        <v>4662</v>
      </c>
      <c r="F20" s="247">
        <f>E20/SUM($D$6:$D$60,$K$6:$K$57)</f>
        <v>4.5100000000000001E-2</v>
      </c>
      <c r="H20" s="323">
        <v>69</v>
      </c>
      <c r="I20" s="327">
        <v>644</v>
      </c>
      <c r="J20" s="327">
        <v>745</v>
      </c>
      <c r="K20" s="249">
        <f t="shared" si="1"/>
        <v>1389</v>
      </c>
      <c r="L20" s="245">
        <f>SUM(K16:K20)</f>
        <v>6293</v>
      </c>
      <c r="M20" s="247">
        <f>L20/SUM($D$6:$D$60,$K$6:$K$57)</f>
        <v>6.0900000000000003E-2</v>
      </c>
    </row>
    <row r="21" spans="1:13" s="244" customFormat="1" ht="12" customHeight="1" x14ac:dyDescent="0.2">
      <c r="A21" s="228">
        <v>15</v>
      </c>
      <c r="B21" s="326">
        <v>505</v>
      </c>
      <c r="C21" s="326">
        <v>464</v>
      </c>
      <c r="D21" s="245">
        <f t="shared" si="0"/>
        <v>969</v>
      </c>
      <c r="E21" s="245"/>
      <c r="H21" s="323">
        <v>70</v>
      </c>
      <c r="I21" s="327">
        <v>670</v>
      </c>
      <c r="J21" s="327">
        <v>704</v>
      </c>
      <c r="K21" s="249">
        <f t="shared" si="1"/>
        <v>1374</v>
      </c>
      <c r="L21" s="245"/>
    </row>
    <row r="22" spans="1:13" s="244" customFormat="1" ht="12" customHeight="1" x14ac:dyDescent="0.2">
      <c r="A22" s="228">
        <v>16</v>
      </c>
      <c r="B22" s="326">
        <v>494</v>
      </c>
      <c r="C22" s="326">
        <v>494</v>
      </c>
      <c r="D22" s="245">
        <f t="shared" si="0"/>
        <v>988</v>
      </c>
      <c r="E22" s="245"/>
      <c r="H22" s="323">
        <v>71</v>
      </c>
      <c r="I22" s="327">
        <v>635</v>
      </c>
      <c r="J22" s="327">
        <v>729</v>
      </c>
      <c r="K22" s="249">
        <f t="shared" si="1"/>
        <v>1364</v>
      </c>
      <c r="L22" s="245"/>
    </row>
    <row r="23" spans="1:13" s="244" customFormat="1" ht="12" customHeight="1" x14ac:dyDescent="0.2">
      <c r="A23" s="228">
        <v>17</v>
      </c>
      <c r="B23" s="326">
        <v>520</v>
      </c>
      <c r="C23" s="326">
        <v>499</v>
      </c>
      <c r="D23" s="245">
        <f t="shared" si="0"/>
        <v>1019</v>
      </c>
      <c r="E23" s="245"/>
      <c r="F23" s="246"/>
      <c r="H23" s="323">
        <v>72</v>
      </c>
      <c r="I23" s="327">
        <v>699</v>
      </c>
      <c r="J23" s="327">
        <v>726</v>
      </c>
      <c r="K23" s="249">
        <f t="shared" si="1"/>
        <v>1425</v>
      </c>
      <c r="L23" s="245"/>
      <c r="M23" s="246"/>
    </row>
    <row r="24" spans="1:13" s="244" customFormat="1" ht="12" customHeight="1" x14ac:dyDescent="0.2">
      <c r="A24" s="228">
        <v>18</v>
      </c>
      <c r="B24" s="326">
        <v>499</v>
      </c>
      <c r="C24" s="326">
        <v>478</v>
      </c>
      <c r="D24" s="245">
        <f t="shared" si="0"/>
        <v>977</v>
      </c>
      <c r="E24" s="245"/>
      <c r="H24" s="323">
        <v>73</v>
      </c>
      <c r="I24" s="327">
        <v>676</v>
      </c>
      <c r="J24" s="327">
        <v>757</v>
      </c>
      <c r="K24" s="249">
        <f t="shared" si="1"/>
        <v>1433</v>
      </c>
      <c r="L24" s="245"/>
    </row>
    <row r="25" spans="1:13" s="244" customFormat="1" ht="12" customHeight="1" x14ac:dyDescent="0.2">
      <c r="A25" s="228">
        <v>19</v>
      </c>
      <c r="B25" s="326">
        <v>490</v>
      </c>
      <c r="C25" s="326">
        <v>459</v>
      </c>
      <c r="D25" s="245">
        <f t="shared" si="0"/>
        <v>949</v>
      </c>
      <c r="E25" s="245">
        <f>SUM(D21:D25)</f>
        <v>4902</v>
      </c>
      <c r="F25" s="247">
        <f>E25/SUM($D$6:$D$60,$K$6:$K$57)</f>
        <v>4.7399999999999998E-2</v>
      </c>
      <c r="H25" s="323">
        <v>74</v>
      </c>
      <c r="I25" s="327">
        <v>723</v>
      </c>
      <c r="J25" s="327">
        <v>818</v>
      </c>
      <c r="K25" s="249">
        <f t="shared" si="1"/>
        <v>1541</v>
      </c>
      <c r="L25" s="245">
        <f>SUM(K21:K25)</f>
        <v>7137</v>
      </c>
      <c r="M25" s="247">
        <f>L25/SUM($D$6:$D$60,$K$6:$K$57)</f>
        <v>6.9099999999999995E-2</v>
      </c>
    </row>
    <row r="26" spans="1:13" s="244" customFormat="1" ht="12" customHeight="1" x14ac:dyDescent="0.2">
      <c r="A26" s="228">
        <v>20</v>
      </c>
      <c r="B26" s="326">
        <v>494</v>
      </c>
      <c r="C26" s="326">
        <v>459</v>
      </c>
      <c r="D26" s="245">
        <f t="shared" si="0"/>
        <v>953</v>
      </c>
      <c r="E26" s="245"/>
      <c r="H26" s="323">
        <v>75</v>
      </c>
      <c r="I26" s="327">
        <v>760</v>
      </c>
      <c r="J26" s="327">
        <v>963</v>
      </c>
      <c r="K26" s="249">
        <f t="shared" si="1"/>
        <v>1723</v>
      </c>
      <c r="L26" s="245"/>
    </row>
    <row r="27" spans="1:13" s="244" customFormat="1" ht="12" customHeight="1" x14ac:dyDescent="0.2">
      <c r="A27" s="228">
        <v>21</v>
      </c>
      <c r="B27" s="326">
        <v>474</v>
      </c>
      <c r="C27" s="326">
        <v>476</v>
      </c>
      <c r="D27" s="245">
        <f t="shared" si="0"/>
        <v>950</v>
      </c>
      <c r="E27" s="245"/>
      <c r="H27" s="323">
        <v>76</v>
      </c>
      <c r="I27" s="327">
        <v>787</v>
      </c>
      <c r="J27" s="327">
        <v>894</v>
      </c>
      <c r="K27" s="249">
        <f t="shared" si="1"/>
        <v>1681</v>
      </c>
      <c r="L27" s="245"/>
    </row>
    <row r="28" spans="1:13" s="244" customFormat="1" ht="12" customHeight="1" x14ac:dyDescent="0.2">
      <c r="A28" s="228">
        <v>22</v>
      </c>
      <c r="B28" s="326">
        <v>498</v>
      </c>
      <c r="C28" s="326">
        <v>434</v>
      </c>
      <c r="D28" s="245">
        <f t="shared" si="0"/>
        <v>932</v>
      </c>
      <c r="E28" s="245"/>
      <c r="F28" s="246"/>
      <c r="H28" s="323">
        <v>77</v>
      </c>
      <c r="I28" s="327">
        <v>700</v>
      </c>
      <c r="J28" s="327">
        <v>914</v>
      </c>
      <c r="K28" s="249">
        <f t="shared" si="1"/>
        <v>1614</v>
      </c>
      <c r="L28" s="245"/>
      <c r="M28" s="246"/>
    </row>
    <row r="29" spans="1:13" s="244" customFormat="1" ht="12" customHeight="1" x14ac:dyDescent="0.2">
      <c r="A29" s="228">
        <v>23</v>
      </c>
      <c r="B29" s="326">
        <v>408</v>
      </c>
      <c r="C29" s="326">
        <v>380</v>
      </c>
      <c r="D29" s="245">
        <f t="shared" si="0"/>
        <v>788</v>
      </c>
      <c r="E29" s="245"/>
      <c r="H29" s="323">
        <v>78</v>
      </c>
      <c r="I29" s="327">
        <v>487</v>
      </c>
      <c r="J29" s="327">
        <v>650</v>
      </c>
      <c r="K29" s="249">
        <f t="shared" si="1"/>
        <v>1137</v>
      </c>
      <c r="L29" s="245"/>
    </row>
    <row r="30" spans="1:13" s="244" customFormat="1" ht="12" customHeight="1" x14ac:dyDescent="0.2">
      <c r="A30" s="228">
        <v>24</v>
      </c>
      <c r="B30" s="326">
        <v>423</v>
      </c>
      <c r="C30" s="326">
        <v>429</v>
      </c>
      <c r="D30" s="245">
        <f t="shared" si="0"/>
        <v>852</v>
      </c>
      <c r="E30" s="245">
        <f>SUM(D26:D30)</f>
        <v>4475</v>
      </c>
      <c r="F30" s="247">
        <f>E30/SUM($D$6:$D$60,$K$6:$K$57)</f>
        <v>4.3299999999999998E-2</v>
      </c>
      <c r="H30" s="323">
        <v>79</v>
      </c>
      <c r="I30" s="327">
        <v>463</v>
      </c>
      <c r="J30" s="327">
        <v>564</v>
      </c>
      <c r="K30" s="249">
        <f t="shared" si="1"/>
        <v>1027</v>
      </c>
      <c r="L30" s="245">
        <f>SUM(K26:K30)</f>
        <v>7182</v>
      </c>
      <c r="M30" s="247">
        <f>L30/SUM($D$6:$D$60,$K$6:$K$57)</f>
        <v>6.9500000000000006E-2</v>
      </c>
    </row>
    <row r="31" spans="1:13" s="244" customFormat="1" ht="12" customHeight="1" x14ac:dyDescent="0.2">
      <c r="A31" s="228">
        <v>25</v>
      </c>
      <c r="B31" s="326">
        <v>464</v>
      </c>
      <c r="C31" s="326">
        <v>377</v>
      </c>
      <c r="D31" s="245">
        <f t="shared" si="0"/>
        <v>841</v>
      </c>
      <c r="E31" s="245"/>
      <c r="H31" s="323">
        <v>80</v>
      </c>
      <c r="I31" s="327">
        <v>554</v>
      </c>
      <c r="J31" s="327">
        <v>664</v>
      </c>
      <c r="K31" s="249">
        <f t="shared" si="1"/>
        <v>1218</v>
      </c>
      <c r="L31" s="245"/>
    </row>
    <row r="32" spans="1:13" s="244" customFormat="1" ht="12" customHeight="1" x14ac:dyDescent="0.2">
      <c r="A32" s="228">
        <v>26</v>
      </c>
      <c r="B32" s="326">
        <v>419</v>
      </c>
      <c r="C32" s="326">
        <v>372</v>
      </c>
      <c r="D32" s="245">
        <f t="shared" si="0"/>
        <v>791</v>
      </c>
      <c r="E32" s="245"/>
      <c r="H32" s="323">
        <v>81</v>
      </c>
      <c r="I32" s="327">
        <v>543</v>
      </c>
      <c r="J32" s="327">
        <v>761</v>
      </c>
      <c r="K32" s="249">
        <f t="shared" si="1"/>
        <v>1304</v>
      </c>
      <c r="L32" s="245"/>
    </row>
    <row r="33" spans="1:13" s="244" customFormat="1" ht="12" customHeight="1" x14ac:dyDescent="0.2">
      <c r="A33" s="228">
        <v>27</v>
      </c>
      <c r="B33" s="326">
        <v>431</v>
      </c>
      <c r="C33" s="326">
        <v>391</v>
      </c>
      <c r="D33" s="245">
        <f t="shared" si="0"/>
        <v>822</v>
      </c>
      <c r="E33" s="245"/>
      <c r="F33" s="246"/>
      <c r="H33" s="323">
        <v>82</v>
      </c>
      <c r="I33" s="327">
        <v>485</v>
      </c>
      <c r="J33" s="327">
        <v>700</v>
      </c>
      <c r="K33" s="249">
        <f t="shared" si="1"/>
        <v>1185</v>
      </c>
      <c r="L33" s="245"/>
      <c r="M33" s="246"/>
    </row>
    <row r="34" spans="1:13" s="244" customFormat="1" ht="12" customHeight="1" x14ac:dyDescent="0.2">
      <c r="A34" s="228">
        <v>28</v>
      </c>
      <c r="B34" s="326">
        <v>413</v>
      </c>
      <c r="C34" s="326">
        <v>382</v>
      </c>
      <c r="D34" s="245">
        <f t="shared" si="0"/>
        <v>795</v>
      </c>
      <c r="E34" s="245"/>
      <c r="H34" s="323">
        <v>83</v>
      </c>
      <c r="I34" s="327">
        <v>436</v>
      </c>
      <c r="J34" s="327">
        <v>632</v>
      </c>
      <c r="K34" s="249">
        <f t="shared" si="1"/>
        <v>1068</v>
      </c>
      <c r="L34" s="245"/>
    </row>
    <row r="35" spans="1:13" s="244" customFormat="1" ht="12" customHeight="1" x14ac:dyDescent="0.2">
      <c r="A35" s="228">
        <v>29</v>
      </c>
      <c r="B35" s="326">
        <v>416</v>
      </c>
      <c r="C35" s="326">
        <v>396</v>
      </c>
      <c r="D35" s="245">
        <f t="shared" si="0"/>
        <v>812</v>
      </c>
      <c r="E35" s="245">
        <f>SUM(D31:D35)</f>
        <v>4061</v>
      </c>
      <c r="F35" s="247">
        <f>E35/SUM($D$6:$D$60,$K$6:$K$57)</f>
        <v>3.9300000000000002E-2</v>
      </c>
      <c r="H35" s="323">
        <v>84</v>
      </c>
      <c r="I35" s="327">
        <v>419</v>
      </c>
      <c r="J35" s="327">
        <v>605</v>
      </c>
      <c r="K35" s="249">
        <f t="shared" si="1"/>
        <v>1024</v>
      </c>
      <c r="L35" s="245">
        <f>SUM(K31:K35)</f>
        <v>5799</v>
      </c>
      <c r="M35" s="247">
        <f>L35/SUM($D$6:$D$60,$K$6:$K$57)</f>
        <v>5.6099999999999997E-2</v>
      </c>
    </row>
    <row r="36" spans="1:13" s="244" customFormat="1" ht="12" customHeight="1" x14ac:dyDescent="0.2">
      <c r="A36" s="228">
        <v>30</v>
      </c>
      <c r="B36" s="326">
        <v>467</v>
      </c>
      <c r="C36" s="326">
        <v>416</v>
      </c>
      <c r="D36" s="245">
        <f t="shared" si="0"/>
        <v>883</v>
      </c>
      <c r="E36" s="245"/>
      <c r="H36" s="323">
        <v>85</v>
      </c>
      <c r="I36" s="327">
        <v>376</v>
      </c>
      <c r="J36" s="327">
        <v>491</v>
      </c>
      <c r="K36" s="249">
        <f t="shared" si="1"/>
        <v>867</v>
      </c>
      <c r="L36" s="245"/>
    </row>
    <row r="37" spans="1:13" s="244" customFormat="1" ht="12" customHeight="1" x14ac:dyDescent="0.2">
      <c r="A37" s="228">
        <v>31</v>
      </c>
      <c r="B37" s="326">
        <v>399</v>
      </c>
      <c r="C37" s="326">
        <v>410</v>
      </c>
      <c r="D37" s="245">
        <f t="shared" si="0"/>
        <v>809</v>
      </c>
      <c r="E37" s="245"/>
      <c r="H37" s="323">
        <v>86</v>
      </c>
      <c r="I37" s="327">
        <v>298</v>
      </c>
      <c r="J37" s="327">
        <v>422</v>
      </c>
      <c r="K37" s="249">
        <f t="shared" si="1"/>
        <v>720</v>
      </c>
      <c r="L37" s="245"/>
    </row>
    <row r="38" spans="1:13" s="244" customFormat="1" ht="12" customHeight="1" x14ac:dyDescent="0.2">
      <c r="A38" s="228">
        <v>32</v>
      </c>
      <c r="B38" s="326">
        <v>454</v>
      </c>
      <c r="C38" s="326">
        <v>395</v>
      </c>
      <c r="D38" s="245">
        <f t="shared" si="0"/>
        <v>849</v>
      </c>
      <c r="E38" s="245"/>
      <c r="F38" s="246"/>
      <c r="H38" s="323">
        <v>87</v>
      </c>
      <c r="I38" s="327">
        <v>278</v>
      </c>
      <c r="J38" s="327">
        <v>464</v>
      </c>
      <c r="K38" s="249">
        <f t="shared" si="1"/>
        <v>742</v>
      </c>
      <c r="L38" s="245"/>
      <c r="M38" s="246"/>
    </row>
    <row r="39" spans="1:13" s="244" customFormat="1" ht="12" customHeight="1" x14ac:dyDescent="0.2">
      <c r="A39" s="228">
        <v>33</v>
      </c>
      <c r="B39" s="326">
        <v>458</v>
      </c>
      <c r="C39" s="326">
        <v>460</v>
      </c>
      <c r="D39" s="245">
        <f t="shared" si="0"/>
        <v>918</v>
      </c>
      <c r="E39" s="245"/>
      <c r="H39" s="323">
        <v>88</v>
      </c>
      <c r="I39" s="327">
        <v>238</v>
      </c>
      <c r="J39" s="327">
        <v>411</v>
      </c>
      <c r="K39" s="249">
        <f t="shared" si="1"/>
        <v>649</v>
      </c>
      <c r="L39" s="245"/>
    </row>
    <row r="40" spans="1:13" s="244" customFormat="1" ht="12" customHeight="1" x14ac:dyDescent="0.2">
      <c r="A40" s="228">
        <v>34</v>
      </c>
      <c r="B40" s="326">
        <v>475</v>
      </c>
      <c r="C40" s="326">
        <v>464</v>
      </c>
      <c r="D40" s="245">
        <f t="shared" si="0"/>
        <v>939</v>
      </c>
      <c r="E40" s="245">
        <f>SUM(D36:D40)</f>
        <v>4398</v>
      </c>
      <c r="F40" s="247">
        <f>E40/SUM($D$6:$D$60,$K$6:$K$57)</f>
        <v>4.2599999999999999E-2</v>
      </c>
      <c r="H40" s="323">
        <v>89</v>
      </c>
      <c r="I40" s="327">
        <v>187</v>
      </c>
      <c r="J40" s="327">
        <v>349</v>
      </c>
      <c r="K40" s="249">
        <f t="shared" si="1"/>
        <v>536</v>
      </c>
      <c r="L40" s="245">
        <f>SUM(K36:K40)</f>
        <v>3514</v>
      </c>
      <c r="M40" s="247">
        <f>L40/SUM($D$6:$D$60,$K$6:$K$57)</f>
        <v>3.4000000000000002E-2</v>
      </c>
    </row>
    <row r="41" spans="1:13" s="244" customFormat="1" ht="12" customHeight="1" x14ac:dyDescent="0.2">
      <c r="A41" s="228">
        <v>35</v>
      </c>
      <c r="B41" s="326">
        <v>502</v>
      </c>
      <c r="C41" s="326">
        <v>467</v>
      </c>
      <c r="D41" s="245">
        <f t="shared" si="0"/>
        <v>969</v>
      </c>
      <c r="E41" s="245"/>
      <c r="H41" s="323">
        <v>90</v>
      </c>
      <c r="I41" s="327">
        <v>163</v>
      </c>
      <c r="J41" s="327">
        <v>291</v>
      </c>
      <c r="K41" s="249">
        <f t="shared" si="1"/>
        <v>454</v>
      </c>
      <c r="L41" s="245"/>
    </row>
    <row r="42" spans="1:13" s="244" customFormat="1" ht="12" customHeight="1" x14ac:dyDescent="0.2">
      <c r="A42" s="228">
        <v>36</v>
      </c>
      <c r="B42" s="326">
        <v>567</v>
      </c>
      <c r="C42" s="326">
        <v>524</v>
      </c>
      <c r="D42" s="245">
        <f t="shared" si="0"/>
        <v>1091</v>
      </c>
      <c r="E42" s="245"/>
      <c r="H42" s="323">
        <v>91</v>
      </c>
      <c r="I42" s="327">
        <v>132</v>
      </c>
      <c r="J42" s="327">
        <v>290</v>
      </c>
      <c r="K42" s="249">
        <f t="shared" si="1"/>
        <v>422</v>
      </c>
      <c r="L42" s="245"/>
    </row>
    <row r="43" spans="1:13" s="244" customFormat="1" ht="12" customHeight="1" x14ac:dyDescent="0.2">
      <c r="A43" s="228">
        <v>37</v>
      </c>
      <c r="B43" s="326">
        <v>538</v>
      </c>
      <c r="C43" s="326">
        <v>504</v>
      </c>
      <c r="D43" s="245">
        <f t="shared" si="0"/>
        <v>1042</v>
      </c>
      <c r="E43" s="245"/>
      <c r="F43" s="246"/>
      <c r="H43" s="323">
        <v>92</v>
      </c>
      <c r="I43" s="327">
        <v>121</v>
      </c>
      <c r="J43" s="327">
        <v>223</v>
      </c>
      <c r="K43" s="249">
        <f t="shared" si="1"/>
        <v>344</v>
      </c>
      <c r="L43" s="245"/>
      <c r="M43" s="246"/>
    </row>
    <row r="44" spans="1:13" s="244" customFormat="1" ht="12" customHeight="1" x14ac:dyDescent="0.2">
      <c r="A44" s="228">
        <v>38</v>
      </c>
      <c r="B44" s="326">
        <v>558</v>
      </c>
      <c r="C44" s="326">
        <v>529</v>
      </c>
      <c r="D44" s="245">
        <f t="shared" si="0"/>
        <v>1087</v>
      </c>
      <c r="E44" s="245"/>
      <c r="H44" s="323">
        <v>93</v>
      </c>
      <c r="I44" s="327">
        <v>69</v>
      </c>
      <c r="J44" s="327">
        <v>199</v>
      </c>
      <c r="K44" s="249">
        <f t="shared" si="1"/>
        <v>268</v>
      </c>
      <c r="L44" s="245"/>
    </row>
    <row r="45" spans="1:13" s="244" customFormat="1" ht="12" customHeight="1" x14ac:dyDescent="0.2">
      <c r="A45" s="228">
        <v>39</v>
      </c>
      <c r="B45" s="326">
        <v>597</v>
      </c>
      <c r="C45" s="326">
        <v>539</v>
      </c>
      <c r="D45" s="245">
        <f t="shared" si="0"/>
        <v>1136</v>
      </c>
      <c r="E45" s="245">
        <f>SUM(D41:D45)</f>
        <v>5325</v>
      </c>
      <c r="F45" s="247">
        <f>E45/SUM($D$6:$D$60,$K$6:$K$57)</f>
        <v>5.1499999999999997E-2</v>
      </c>
      <c r="H45" s="323">
        <v>94</v>
      </c>
      <c r="I45" s="327">
        <v>52</v>
      </c>
      <c r="J45" s="327">
        <v>163</v>
      </c>
      <c r="K45" s="249">
        <f t="shared" si="1"/>
        <v>215</v>
      </c>
      <c r="L45" s="245">
        <f>SUM(K41:K45)</f>
        <v>1703</v>
      </c>
      <c r="M45" s="247">
        <f>L45/SUM($D$6:$D$60,$K$6:$K$57)</f>
        <v>1.6500000000000001E-2</v>
      </c>
    </row>
    <row r="46" spans="1:13" s="244" customFormat="1" ht="12" customHeight="1" x14ac:dyDescent="0.2">
      <c r="A46" s="228">
        <v>40</v>
      </c>
      <c r="B46" s="326">
        <v>576</v>
      </c>
      <c r="C46" s="326">
        <v>584</v>
      </c>
      <c r="D46" s="245">
        <f t="shared" si="0"/>
        <v>1160</v>
      </c>
      <c r="E46" s="245"/>
      <c r="H46" s="323">
        <v>95</v>
      </c>
      <c r="I46" s="327">
        <v>33</v>
      </c>
      <c r="J46" s="327">
        <v>126</v>
      </c>
      <c r="K46" s="249">
        <f t="shared" si="1"/>
        <v>159</v>
      </c>
      <c r="L46" s="245"/>
    </row>
    <row r="47" spans="1:13" s="244" customFormat="1" ht="12" customHeight="1" x14ac:dyDescent="0.2">
      <c r="A47" s="228">
        <v>41</v>
      </c>
      <c r="B47" s="326">
        <v>582</v>
      </c>
      <c r="C47" s="326">
        <v>532</v>
      </c>
      <c r="D47" s="245">
        <f t="shared" si="0"/>
        <v>1114</v>
      </c>
      <c r="E47" s="245"/>
      <c r="H47" s="323">
        <v>96</v>
      </c>
      <c r="I47" s="327">
        <v>28</v>
      </c>
      <c r="J47" s="327">
        <v>121</v>
      </c>
      <c r="K47" s="249">
        <f t="shared" si="1"/>
        <v>149</v>
      </c>
      <c r="L47" s="245"/>
    </row>
    <row r="48" spans="1:13" s="244" customFormat="1" ht="12" customHeight="1" x14ac:dyDescent="0.2">
      <c r="A48" s="228">
        <v>42</v>
      </c>
      <c r="B48" s="326">
        <v>581</v>
      </c>
      <c r="C48" s="326">
        <v>570</v>
      </c>
      <c r="D48" s="245">
        <f t="shared" si="0"/>
        <v>1151</v>
      </c>
      <c r="E48" s="245"/>
      <c r="F48" s="246"/>
      <c r="H48" s="323">
        <v>97</v>
      </c>
      <c r="I48" s="327">
        <v>20</v>
      </c>
      <c r="J48" s="327">
        <v>50</v>
      </c>
      <c r="K48" s="249">
        <f t="shared" si="1"/>
        <v>70</v>
      </c>
      <c r="L48" s="245"/>
      <c r="M48" s="246"/>
    </row>
    <row r="49" spans="1:13" s="244" customFormat="1" ht="12" customHeight="1" x14ac:dyDescent="0.2">
      <c r="A49" s="228">
        <v>43</v>
      </c>
      <c r="B49" s="326">
        <v>634</v>
      </c>
      <c r="C49" s="326">
        <v>607</v>
      </c>
      <c r="D49" s="245">
        <f t="shared" si="0"/>
        <v>1241</v>
      </c>
      <c r="E49" s="245"/>
      <c r="H49" s="323">
        <v>98</v>
      </c>
      <c r="I49" s="327">
        <v>14</v>
      </c>
      <c r="J49" s="327">
        <v>50</v>
      </c>
      <c r="K49" s="249">
        <f t="shared" si="1"/>
        <v>64</v>
      </c>
      <c r="L49" s="245"/>
    </row>
    <row r="50" spans="1:13" s="244" customFormat="1" ht="12" customHeight="1" x14ac:dyDescent="0.2">
      <c r="A50" s="228">
        <v>44</v>
      </c>
      <c r="B50" s="326">
        <v>652</v>
      </c>
      <c r="C50" s="326">
        <v>618</v>
      </c>
      <c r="D50" s="245">
        <f t="shared" si="0"/>
        <v>1270</v>
      </c>
      <c r="E50" s="245">
        <f>SUM(D46:D50)</f>
        <v>5936</v>
      </c>
      <c r="F50" s="247">
        <f>E50/SUM($D$6:$D$60,$K$6:$K$57)</f>
        <v>5.74E-2</v>
      </c>
      <c r="H50" s="323">
        <v>99</v>
      </c>
      <c r="I50" s="327">
        <v>4</v>
      </c>
      <c r="J50" s="327">
        <v>38</v>
      </c>
      <c r="K50" s="249">
        <f t="shared" si="1"/>
        <v>42</v>
      </c>
      <c r="L50" s="245">
        <f>SUM(K46:K50)</f>
        <v>484</v>
      </c>
      <c r="M50" s="247">
        <f>L50/SUM($D$6:$D$60,$K$6:$K$57)</f>
        <v>4.7000000000000002E-3</v>
      </c>
    </row>
    <row r="51" spans="1:13" s="244" customFormat="1" ht="12" customHeight="1" x14ac:dyDescent="0.2">
      <c r="A51" s="228">
        <v>45</v>
      </c>
      <c r="B51" s="326">
        <v>694</v>
      </c>
      <c r="C51" s="326">
        <v>663</v>
      </c>
      <c r="D51" s="245">
        <f t="shared" si="0"/>
        <v>1357</v>
      </c>
      <c r="E51" s="245"/>
      <c r="H51" s="323">
        <v>100</v>
      </c>
      <c r="I51" s="327">
        <v>7</v>
      </c>
      <c r="J51" s="327">
        <v>24</v>
      </c>
      <c r="K51" s="249">
        <f t="shared" si="1"/>
        <v>31</v>
      </c>
      <c r="L51" s="245"/>
    </row>
    <row r="52" spans="1:13" s="244" customFormat="1" ht="12" customHeight="1" x14ac:dyDescent="0.2">
      <c r="A52" s="228">
        <v>46</v>
      </c>
      <c r="B52" s="326">
        <v>749</v>
      </c>
      <c r="C52" s="326">
        <v>676</v>
      </c>
      <c r="D52" s="245">
        <f t="shared" si="0"/>
        <v>1425</v>
      </c>
      <c r="E52" s="245"/>
      <c r="H52" s="323">
        <v>101</v>
      </c>
      <c r="I52" s="327">
        <v>0</v>
      </c>
      <c r="J52" s="327">
        <v>23</v>
      </c>
      <c r="K52" s="249">
        <f t="shared" si="1"/>
        <v>23</v>
      </c>
      <c r="L52" s="245"/>
    </row>
    <row r="53" spans="1:13" s="244" customFormat="1" ht="12" customHeight="1" x14ac:dyDescent="0.2">
      <c r="A53" s="228">
        <v>47</v>
      </c>
      <c r="B53" s="326">
        <v>781</v>
      </c>
      <c r="C53" s="326">
        <v>738</v>
      </c>
      <c r="D53" s="245">
        <f t="shared" si="0"/>
        <v>1519</v>
      </c>
      <c r="E53" s="245"/>
      <c r="F53" s="246"/>
      <c r="H53" s="323">
        <v>102</v>
      </c>
      <c r="I53" s="327">
        <v>0</v>
      </c>
      <c r="J53" s="327">
        <v>4</v>
      </c>
      <c r="K53" s="249">
        <f t="shared" si="1"/>
        <v>4</v>
      </c>
      <c r="L53" s="245"/>
      <c r="M53" s="246"/>
    </row>
    <row r="54" spans="1:13" s="244" customFormat="1" x14ac:dyDescent="0.2">
      <c r="A54" s="228">
        <v>48</v>
      </c>
      <c r="B54" s="326">
        <v>765</v>
      </c>
      <c r="C54" s="326">
        <v>725</v>
      </c>
      <c r="D54" s="245">
        <f t="shared" si="0"/>
        <v>1490</v>
      </c>
      <c r="E54" s="245"/>
      <c r="H54" s="323">
        <v>103</v>
      </c>
      <c r="I54" s="327">
        <v>2</v>
      </c>
      <c r="J54" s="327">
        <v>5</v>
      </c>
      <c r="K54" s="249">
        <f t="shared" si="1"/>
        <v>7</v>
      </c>
      <c r="L54" s="245"/>
    </row>
    <row r="55" spans="1:13" s="244" customFormat="1" x14ac:dyDescent="0.2">
      <c r="A55" s="228">
        <v>49</v>
      </c>
      <c r="B55" s="326">
        <v>789</v>
      </c>
      <c r="C55" s="326">
        <v>811</v>
      </c>
      <c r="D55" s="245">
        <f t="shared" si="0"/>
        <v>1600</v>
      </c>
      <c r="E55" s="245">
        <f>SUM(D51:D55)</f>
        <v>7391</v>
      </c>
      <c r="F55" s="247">
        <f>E55/SUM($D$6:$D$60,$K$6:$K$57)</f>
        <v>7.1499999999999994E-2</v>
      </c>
      <c r="H55" s="323">
        <v>104</v>
      </c>
      <c r="I55" s="327">
        <v>0</v>
      </c>
      <c r="J55" s="327">
        <v>6</v>
      </c>
      <c r="K55" s="249">
        <f t="shared" si="1"/>
        <v>6</v>
      </c>
      <c r="L55" s="245">
        <f>SUM(K51:K55)</f>
        <v>71</v>
      </c>
      <c r="M55" s="247">
        <f>L55/SUM($D$6:$D$60,$K$6:$K$57)</f>
        <v>6.9999999999999999E-4</v>
      </c>
    </row>
    <row r="56" spans="1:13" s="244" customFormat="1" x14ac:dyDescent="0.2">
      <c r="A56" s="228">
        <v>50</v>
      </c>
      <c r="B56" s="326">
        <v>843</v>
      </c>
      <c r="C56" s="326">
        <v>847</v>
      </c>
      <c r="D56" s="245">
        <f t="shared" si="0"/>
        <v>1690</v>
      </c>
      <c r="E56" s="245"/>
      <c r="H56" s="323" t="s">
        <v>605</v>
      </c>
      <c r="I56" s="327">
        <v>0</v>
      </c>
      <c r="J56" s="327">
        <v>2</v>
      </c>
      <c r="K56" s="327">
        <f t="shared" si="1"/>
        <v>2</v>
      </c>
      <c r="L56" s="326">
        <f>K56</f>
        <v>2</v>
      </c>
      <c r="M56" s="247">
        <f>L56/SUM($D$6:$D$60,$K$6:$K$57)</f>
        <v>0</v>
      </c>
    </row>
    <row r="57" spans="1:13" s="244" customFormat="1" x14ac:dyDescent="0.2">
      <c r="A57" s="228">
        <v>51</v>
      </c>
      <c r="B57" s="326">
        <v>901</v>
      </c>
      <c r="C57" s="326">
        <v>884</v>
      </c>
      <c r="D57" s="245">
        <f t="shared" si="0"/>
        <v>1785</v>
      </c>
      <c r="E57" s="245"/>
      <c r="H57" s="323"/>
      <c r="I57" s="327"/>
      <c r="J57" s="327"/>
      <c r="K57" s="249"/>
      <c r="L57" s="245"/>
      <c r="M57" s="247"/>
    </row>
    <row r="58" spans="1:13" s="244" customFormat="1" x14ac:dyDescent="0.2">
      <c r="A58" s="228">
        <v>52</v>
      </c>
      <c r="B58" s="326">
        <v>912</v>
      </c>
      <c r="C58" s="326">
        <v>848</v>
      </c>
      <c r="D58" s="245">
        <f t="shared" si="0"/>
        <v>1760</v>
      </c>
      <c r="E58" s="245"/>
      <c r="F58" s="246"/>
      <c r="H58" s="323"/>
      <c r="I58" s="327"/>
      <c r="J58" s="327"/>
      <c r="K58" s="249"/>
    </row>
    <row r="59" spans="1:13" s="244" customFormat="1" x14ac:dyDescent="0.2">
      <c r="A59" s="228">
        <v>53</v>
      </c>
      <c r="B59" s="326">
        <v>828</v>
      </c>
      <c r="C59" s="326">
        <v>874</v>
      </c>
      <c r="D59" s="245">
        <f t="shared" si="0"/>
        <v>1702</v>
      </c>
      <c r="E59" s="245"/>
      <c r="H59" s="323"/>
      <c r="I59" s="327"/>
      <c r="J59" s="327"/>
      <c r="K59" s="249"/>
      <c r="L59" s="245"/>
    </row>
    <row r="60" spans="1:13" s="244" customFormat="1" x14ac:dyDescent="0.2">
      <c r="A60" s="228">
        <v>54</v>
      </c>
      <c r="B60" s="326">
        <v>870</v>
      </c>
      <c r="C60" s="326">
        <v>847</v>
      </c>
      <c r="D60" s="245">
        <f t="shared" si="0"/>
        <v>1717</v>
      </c>
      <c r="E60" s="245">
        <f>SUM(D56:D60)</f>
        <v>8654</v>
      </c>
      <c r="F60" s="247">
        <f>E60/SUM($D$6:$D$60,$K$6:$K$57)</f>
        <v>8.3699999999999997E-2</v>
      </c>
      <c r="H60" s="228"/>
      <c r="I60" s="249"/>
      <c r="J60" s="249"/>
      <c r="K60" s="249"/>
      <c r="L60" s="245"/>
      <c r="M60" s="248"/>
    </row>
    <row r="61" spans="1:13" s="244" customFormat="1" ht="5.15" customHeight="1" x14ac:dyDescent="0.2">
      <c r="A61" s="66"/>
      <c r="B61" s="32"/>
      <c r="C61" s="32"/>
      <c r="D61" s="32"/>
      <c r="E61" s="32"/>
      <c r="F61" s="32"/>
      <c r="G61" s="32"/>
      <c r="H61" s="66"/>
      <c r="I61" s="32"/>
      <c r="J61" s="32"/>
      <c r="K61" s="32"/>
      <c r="L61" s="32"/>
      <c r="M61" s="32"/>
    </row>
    <row r="62" spans="1:13" s="31" customFormat="1" x14ac:dyDescent="0.2">
      <c r="A62" s="76"/>
      <c r="L62" s="399" t="s">
        <v>16</v>
      </c>
      <c r="M62" s="399"/>
    </row>
    <row r="63" spans="1:13" s="31" customFormat="1" x14ac:dyDescent="0.2">
      <c r="B63" s="193"/>
      <c r="D63" s="193"/>
      <c r="K63" s="193"/>
    </row>
    <row r="64" spans="1:13" s="31" customFormat="1" x14ac:dyDescent="0.2">
      <c r="K64" s="193"/>
    </row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</sheetData>
  <mergeCells count="4">
    <mergeCell ref="I2:M2"/>
    <mergeCell ref="E3:F3"/>
    <mergeCell ref="L3:M3"/>
    <mergeCell ref="L62:M62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4" firstPageNumber="21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5"/>
  <sheetViews>
    <sheetView zoomScaleNormal="100" workbookViewId="0"/>
  </sheetViews>
  <sheetFormatPr defaultColWidth="9.09765625" defaultRowHeight="12" x14ac:dyDescent="0.2"/>
  <cols>
    <col min="1" max="1" width="10.69921875" style="77" customWidth="1"/>
    <col min="2" max="2" width="5.69921875" style="77" customWidth="1"/>
    <col min="3" max="6" width="12" style="40" customWidth="1"/>
    <col min="7" max="7" width="9.3984375" style="40" customWidth="1"/>
    <col min="8" max="8" width="8.69921875" style="40" customWidth="1"/>
    <col min="9" max="9" width="9.8984375" style="40" customWidth="1"/>
    <col min="10" max="16384" width="9.09765625" style="40"/>
  </cols>
  <sheetData>
    <row r="1" spans="1:9" s="31" customFormat="1" ht="19.899999999999999" customHeight="1" x14ac:dyDescent="0.2">
      <c r="A1" s="29" t="s">
        <v>59</v>
      </c>
      <c r="B1" s="77"/>
      <c r="C1" s="30"/>
      <c r="D1" s="30"/>
      <c r="E1" s="29"/>
      <c r="F1" s="30"/>
      <c r="G1" s="30"/>
    </row>
    <row r="2" spans="1:9" s="31" customFormat="1" ht="15" customHeight="1" x14ac:dyDescent="0.2">
      <c r="A2" s="78"/>
      <c r="B2" s="78"/>
      <c r="F2" s="33"/>
      <c r="G2" s="271"/>
      <c r="H2" s="33"/>
      <c r="I2" s="276" t="s">
        <v>609</v>
      </c>
    </row>
    <row r="3" spans="1:9" s="244" customFormat="1" ht="14.15" customHeight="1" x14ac:dyDescent="0.2">
      <c r="A3" s="401" t="s">
        <v>461</v>
      </c>
      <c r="B3" s="79"/>
      <c r="C3" s="402" t="s">
        <v>60</v>
      </c>
      <c r="D3" s="376"/>
      <c r="E3" s="376"/>
      <c r="F3" s="403" t="s">
        <v>61</v>
      </c>
      <c r="G3" s="404"/>
      <c r="H3" s="404"/>
      <c r="I3" s="80"/>
    </row>
    <row r="4" spans="1:9" s="244" customFormat="1" ht="14.15" customHeight="1" x14ac:dyDescent="0.2">
      <c r="A4" s="371"/>
      <c r="B4" s="81"/>
      <c r="C4" s="82" t="s">
        <v>32</v>
      </c>
      <c r="D4" s="82" t="s">
        <v>62</v>
      </c>
      <c r="E4" s="233" t="s">
        <v>63</v>
      </c>
      <c r="F4" s="396"/>
      <c r="G4" s="391"/>
      <c r="H4" s="391"/>
      <c r="I4" s="32"/>
    </row>
    <row r="5" spans="1:9" s="244" customFormat="1" ht="13" customHeight="1" x14ac:dyDescent="0.2">
      <c r="A5" s="83" t="s">
        <v>64</v>
      </c>
      <c r="B5" s="84"/>
      <c r="C5" s="249">
        <f>D5+E5</f>
        <v>640</v>
      </c>
      <c r="D5" s="357">
        <v>310</v>
      </c>
      <c r="E5" s="357">
        <v>330</v>
      </c>
      <c r="F5" s="357">
        <v>296</v>
      </c>
      <c r="G5" s="55" t="s">
        <v>65</v>
      </c>
      <c r="H5" s="55"/>
      <c r="I5" s="55"/>
    </row>
    <row r="6" spans="1:9" s="244" customFormat="1" ht="13" customHeight="1" x14ac:dyDescent="0.2">
      <c r="A6" s="83" t="s">
        <v>66</v>
      </c>
      <c r="B6" s="84"/>
      <c r="C6" s="249">
        <f t="shared" ref="C6:C41" si="0">D6+E6</f>
        <v>693</v>
      </c>
      <c r="D6" s="357">
        <v>343</v>
      </c>
      <c r="E6" s="357">
        <v>350</v>
      </c>
      <c r="F6" s="357">
        <v>303</v>
      </c>
      <c r="G6" s="55" t="s">
        <v>462</v>
      </c>
      <c r="H6" s="55"/>
      <c r="I6" s="55"/>
    </row>
    <row r="7" spans="1:9" s="244" customFormat="1" ht="13" customHeight="1" x14ac:dyDescent="0.2">
      <c r="A7" s="83" t="s">
        <v>67</v>
      </c>
      <c r="B7" s="84"/>
      <c r="C7" s="249">
        <f t="shared" si="0"/>
        <v>332</v>
      </c>
      <c r="D7" s="357">
        <v>161</v>
      </c>
      <c r="E7" s="357">
        <v>171</v>
      </c>
      <c r="F7" s="357">
        <v>142</v>
      </c>
      <c r="G7" s="55" t="s">
        <v>68</v>
      </c>
      <c r="H7" s="55"/>
      <c r="I7" s="55"/>
    </row>
    <row r="8" spans="1:9" s="244" customFormat="1" ht="13" customHeight="1" x14ac:dyDescent="0.2">
      <c r="A8" s="83" t="s">
        <v>69</v>
      </c>
      <c r="B8" s="84"/>
      <c r="C8" s="249">
        <f t="shared" si="0"/>
        <v>563</v>
      </c>
      <c r="D8" s="357">
        <v>276</v>
      </c>
      <c r="E8" s="357">
        <v>287</v>
      </c>
      <c r="F8" s="357">
        <v>331</v>
      </c>
      <c r="G8" s="55" t="s">
        <v>463</v>
      </c>
      <c r="H8" s="55"/>
      <c r="I8" s="55"/>
    </row>
    <row r="9" spans="1:9" s="244" customFormat="1" ht="13" customHeight="1" x14ac:dyDescent="0.2">
      <c r="A9" s="83" t="s">
        <v>70</v>
      </c>
      <c r="B9" s="84"/>
      <c r="C9" s="249">
        <f t="shared" si="0"/>
        <v>780</v>
      </c>
      <c r="D9" s="357">
        <v>369</v>
      </c>
      <c r="E9" s="357">
        <v>411</v>
      </c>
      <c r="F9" s="357">
        <v>404</v>
      </c>
      <c r="G9" s="55" t="s">
        <v>71</v>
      </c>
      <c r="H9" s="55"/>
      <c r="I9" s="55"/>
    </row>
    <row r="10" spans="1:9" s="244" customFormat="1" ht="13" customHeight="1" x14ac:dyDescent="0.2">
      <c r="A10" s="83" t="s">
        <v>72</v>
      </c>
      <c r="B10" s="84"/>
      <c r="C10" s="249">
        <f t="shared" si="0"/>
        <v>734</v>
      </c>
      <c r="D10" s="357">
        <v>355</v>
      </c>
      <c r="E10" s="357">
        <v>379</v>
      </c>
      <c r="F10" s="357">
        <v>408</v>
      </c>
      <c r="G10" s="55" t="s">
        <v>73</v>
      </c>
      <c r="H10" s="55"/>
      <c r="I10" s="55"/>
    </row>
    <row r="11" spans="1:9" s="244" customFormat="1" ht="13" customHeight="1" x14ac:dyDescent="0.2">
      <c r="A11" s="83" t="s">
        <v>74</v>
      </c>
      <c r="B11" s="84"/>
      <c r="C11" s="249">
        <f t="shared" si="0"/>
        <v>901</v>
      </c>
      <c r="D11" s="357">
        <v>429</v>
      </c>
      <c r="E11" s="357">
        <v>472</v>
      </c>
      <c r="F11" s="357">
        <v>456</v>
      </c>
      <c r="G11" s="55" t="s">
        <v>464</v>
      </c>
      <c r="H11" s="55"/>
      <c r="I11" s="55"/>
    </row>
    <row r="12" spans="1:9" s="244" customFormat="1" ht="13" customHeight="1" x14ac:dyDescent="0.2">
      <c r="A12" s="83" t="s">
        <v>75</v>
      </c>
      <c r="B12" s="84"/>
      <c r="C12" s="249">
        <f t="shared" si="0"/>
        <v>928</v>
      </c>
      <c r="D12" s="357">
        <v>470</v>
      </c>
      <c r="E12" s="357">
        <v>458</v>
      </c>
      <c r="F12" s="357">
        <v>465</v>
      </c>
      <c r="G12" s="55" t="s">
        <v>76</v>
      </c>
      <c r="H12" s="55"/>
      <c r="I12" s="55"/>
    </row>
    <row r="13" spans="1:9" s="244" customFormat="1" ht="13" customHeight="1" x14ac:dyDescent="0.2">
      <c r="A13" s="83" t="s">
        <v>77</v>
      </c>
      <c r="B13" s="84"/>
      <c r="C13" s="249">
        <f t="shared" si="0"/>
        <v>601</v>
      </c>
      <c r="D13" s="357">
        <v>281</v>
      </c>
      <c r="E13" s="357">
        <v>320</v>
      </c>
      <c r="F13" s="357">
        <v>318</v>
      </c>
      <c r="G13" s="55" t="s">
        <v>78</v>
      </c>
      <c r="H13" s="55"/>
      <c r="I13" s="55"/>
    </row>
    <row r="14" spans="1:9" s="244" customFormat="1" ht="13" customHeight="1" x14ac:dyDescent="0.2">
      <c r="A14" s="83" t="s">
        <v>79</v>
      </c>
      <c r="B14" s="84"/>
      <c r="C14" s="249">
        <f t="shared" si="0"/>
        <v>512</v>
      </c>
      <c r="D14" s="357">
        <v>236</v>
      </c>
      <c r="E14" s="357">
        <v>276</v>
      </c>
      <c r="F14" s="357">
        <v>259</v>
      </c>
      <c r="G14" s="55" t="s">
        <v>80</v>
      </c>
      <c r="H14" s="55"/>
      <c r="I14" s="55"/>
    </row>
    <row r="15" spans="1:9" s="244" customFormat="1" ht="13" customHeight="1" x14ac:dyDescent="0.2">
      <c r="A15" s="83" t="s">
        <v>81</v>
      </c>
      <c r="B15" s="84"/>
      <c r="C15" s="249">
        <f t="shared" si="0"/>
        <v>702</v>
      </c>
      <c r="D15" s="357">
        <v>349</v>
      </c>
      <c r="E15" s="357">
        <v>353</v>
      </c>
      <c r="F15" s="357">
        <v>443</v>
      </c>
      <c r="G15" s="55" t="s">
        <v>465</v>
      </c>
      <c r="H15" s="55"/>
      <c r="I15" s="55"/>
    </row>
    <row r="16" spans="1:9" s="244" customFormat="1" ht="13" customHeight="1" x14ac:dyDescent="0.2">
      <c r="A16" s="83" t="s">
        <v>82</v>
      </c>
      <c r="B16" s="84"/>
      <c r="C16" s="249">
        <f t="shared" si="0"/>
        <v>878</v>
      </c>
      <c r="D16" s="357">
        <v>410</v>
      </c>
      <c r="E16" s="357">
        <v>468</v>
      </c>
      <c r="F16" s="357">
        <v>476</v>
      </c>
      <c r="G16" s="55" t="s">
        <v>83</v>
      </c>
      <c r="H16" s="55"/>
      <c r="I16" s="55"/>
    </row>
    <row r="17" spans="1:9" s="244" customFormat="1" ht="13" customHeight="1" x14ac:dyDescent="0.2">
      <c r="A17" s="83" t="s">
        <v>84</v>
      </c>
      <c r="B17" s="84"/>
      <c r="C17" s="249">
        <f t="shared" si="0"/>
        <v>780</v>
      </c>
      <c r="D17" s="357">
        <v>377</v>
      </c>
      <c r="E17" s="357">
        <v>403</v>
      </c>
      <c r="F17" s="357">
        <v>427</v>
      </c>
      <c r="G17" s="55" t="s">
        <v>466</v>
      </c>
      <c r="H17" s="55"/>
      <c r="I17" s="55"/>
    </row>
    <row r="18" spans="1:9" s="244" customFormat="1" ht="13" customHeight="1" x14ac:dyDescent="0.2">
      <c r="A18" s="83" t="s">
        <v>85</v>
      </c>
      <c r="B18" s="84"/>
      <c r="C18" s="249">
        <f t="shared" si="0"/>
        <v>527</v>
      </c>
      <c r="D18" s="357">
        <v>243</v>
      </c>
      <c r="E18" s="357">
        <v>284</v>
      </c>
      <c r="F18" s="357">
        <v>282</v>
      </c>
      <c r="G18" s="55" t="s">
        <v>86</v>
      </c>
      <c r="H18" s="55"/>
      <c r="I18" s="55"/>
    </row>
    <row r="19" spans="1:9" s="244" customFormat="1" ht="13" customHeight="1" x14ac:dyDescent="0.2">
      <c r="A19" s="83" t="s">
        <v>87</v>
      </c>
      <c r="B19" s="84"/>
      <c r="C19" s="249">
        <f t="shared" si="0"/>
        <v>619</v>
      </c>
      <c r="D19" s="357">
        <v>287</v>
      </c>
      <c r="E19" s="357">
        <v>332</v>
      </c>
      <c r="F19" s="357">
        <v>381</v>
      </c>
      <c r="G19" s="55" t="s">
        <v>88</v>
      </c>
      <c r="H19" s="55"/>
      <c r="I19" s="55"/>
    </row>
    <row r="20" spans="1:9" s="244" customFormat="1" ht="13" customHeight="1" x14ac:dyDescent="0.2">
      <c r="A20" s="83" t="s">
        <v>89</v>
      </c>
      <c r="B20" s="84"/>
      <c r="C20" s="249">
        <f t="shared" si="0"/>
        <v>534</v>
      </c>
      <c r="D20" s="357">
        <v>253</v>
      </c>
      <c r="E20" s="357">
        <v>281</v>
      </c>
      <c r="F20" s="357">
        <v>279</v>
      </c>
      <c r="G20" s="55" t="s">
        <v>90</v>
      </c>
      <c r="H20" s="55"/>
      <c r="I20" s="55"/>
    </row>
    <row r="21" spans="1:9" s="244" customFormat="1" ht="13" customHeight="1" x14ac:dyDescent="0.2">
      <c r="A21" s="83" t="s">
        <v>91</v>
      </c>
      <c r="B21" s="84"/>
      <c r="C21" s="249">
        <f t="shared" si="0"/>
        <v>347</v>
      </c>
      <c r="D21" s="357">
        <v>164</v>
      </c>
      <c r="E21" s="357">
        <v>183</v>
      </c>
      <c r="F21" s="357">
        <v>206</v>
      </c>
      <c r="G21" s="55" t="s">
        <v>92</v>
      </c>
      <c r="H21" s="55"/>
      <c r="I21" s="55"/>
    </row>
    <row r="22" spans="1:9" s="244" customFormat="1" ht="13" customHeight="1" x14ac:dyDescent="0.2">
      <c r="A22" s="83" t="s">
        <v>93</v>
      </c>
      <c r="B22" s="84"/>
      <c r="C22" s="249">
        <f t="shared" si="0"/>
        <v>776</v>
      </c>
      <c r="D22" s="357">
        <v>370</v>
      </c>
      <c r="E22" s="357">
        <v>406</v>
      </c>
      <c r="F22" s="357">
        <v>415</v>
      </c>
      <c r="G22" s="55" t="s">
        <v>467</v>
      </c>
      <c r="H22" s="55"/>
      <c r="I22" s="55"/>
    </row>
    <row r="23" spans="1:9" s="244" customFormat="1" ht="13" customHeight="1" x14ac:dyDescent="0.2">
      <c r="A23" s="83" t="s">
        <v>94</v>
      </c>
      <c r="B23" s="84"/>
      <c r="C23" s="249">
        <f t="shared" si="0"/>
        <v>593</v>
      </c>
      <c r="D23" s="357">
        <v>292</v>
      </c>
      <c r="E23" s="357">
        <v>301</v>
      </c>
      <c r="F23" s="357">
        <v>333</v>
      </c>
      <c r="G23" s="55" t="s">
        <v>468</v>
      </c>
      <c r="H23" s="55"/>
      <c r="I23" s="55"/>
    </row>
    <row r="24" spans="1:9" s="244" customFormat="1" ht="13" customHeight="1" x14ac:dyDescent="0.2">
      <c r="A24" s="83" t="s">
        <v>95</v>
      </c>
      <c r="B24" s="84"/>
      <c r="C24" s="249">
        <f t="shared" si="0"/>
        <v>598</v>
      </c>
      <c r="D24" s="357">
        <v>298</v>
      </c>
      <c r="E24" s="357">
        <v>300</v>
      </c>
      <c r="F24" s="357">
        <v>289</v>
      </c>
      <c r="G24" s="55" t="s">
        <v>96</v>
      </c>
      <c r="H24" s="55"/>
      <c r="I24" s="55"/>
    </row>
    <row r="25" spans="1:9" s="244" customFormat="1" ht="13" customHeight="1" x14ac:dyDescent="0.2">
      <c r="A25" s="83" t="s">
        <v>97</v>
      </c>
      <c r="B25" s="84"/>
      <c r="C25" s="249">
        <f t="shared" si="0"/>
        <v>37</v>
      </c>
      <c r="D25" s="357">
        <v>17</v>
      </c>
      <c r="E25" s="357">
        <v>20</v>
      </c>
      <c r="F25" s="357">
        <v>15</v>
      </c>
      <c r="G25" s="55" t="s">
        <v>98</v>
      </c>
      <c r="H25" s="55"/>
      <c r="I25" s="55"/>
    </row>
    <row r="26" spans="1:9" s="244" customFormat="1" ht="13" customHeight="1" x14ac:dyDescent="0.2">
      <c r="A26" s="83" t="s">
        <v>99</v>
      </c>
      <c r="B26" s="84"/>
      <c r="C26" s="249">
        <f t="shared" si="0"/>
        <v>521</v>
      </c>
      <c r="D26" s="357">
        <v>243</v>
      </c>
      <c r="E26" s="357">
        <v>278</v>
      </c>
      <c r="F26" s="357">
        <v>322</v>
      </c>
      <c r="G26" s="55" t="s">
        <v>469</v>
      </c>
      <c r="H26" s="55"/>
      <c r="I26" s="55"/>
    </row>
    <row r="27" spans="1:9" s="244" customFormat="1" ht="13" customHeight="1" x14ac:dyDescent="0.2">
      <c r="A27" s="83" t="s">
        <v>100</v>
      </c>
      <c r="B27" s="84"/>
      <c r="C27" s="249">
        <f t="shared" si="0"/>
        <v>784</v>
      </c>
      <c r="D27" s="357">
        <v>403</v>
      </c>
      <c r="E27" s="357">
        <v>381</v>
      </c>
      <c r="F27" s="357">
        <v>429</v>
      </c>
      <c r="G27" s="55" t="s">
        <v>470</v>
      </c>
      <c r="H27" s="55"/>
      <c r="I27" s="55"/>
    </row>
    <row r="28" spans="1:9" s="244" customFormat="1" ht="13" customHeight="1" x14ac:dyDescent="0.2">
      <c r="A28" s="83" t="s">
        <v>101</v>
      </c>
      <c r="B28" s="84"/>
      <c r="C28" s="249">
        <f t="shared" si="0"/>
        <v>1041</v>
      </c>
      <c r="D28" s="357">
        <v>500</v>
      </c>
      <c r="E28" s="357">
        <v>541</v>
      </c>
      <c r="F28" s="357">
        <v>507</v>
      </c>
      <c r="G28" s="55" t="s">
        <v>471</v>
      </c>
      <c r="H28" s="55"/>
      <c r="I28" s="55"/>
    </row>
    <row r="29" spans="1:9" s="244" customFormat="1" ht="13" customHeight="1" x14ac:dyDescent="0.2">
      <c r="A29" s="83" t="s">
        <v>102</v>
      </c>
      <c r="B29" s="84"/>
      <c r="C29" s="249">
        <f t="shared" si="0"/>
        <v>571</v>
      </c>
      <c r="D29" s="357">
        <v>318</v>
      </c>
      <c r="E29" s="357">
        <v>253</v>
      </c>
      <c r="F29" s="357">
        <v>344</v>
      </c>
      <c r="G29" s="55" t="s">
        <v>103</v>
      </c>
      <c r="H29" s="55"/>
      <c r="I29" s="55"/>
    </row>
    <row r="30" spans="1:9" s="244" customFormat="1" ht="13" customHeight="1" x14ac:dyDescent="0.2">
      <c r="A30" s="83" t="s">
        <v>104</v>
      </c>
      <c r="B30" s="84"/>
      <c r="C30" s="249">
        <f t="shared" si="0"/>
        <v>1894</v>
      </c>
      <c r="D30" s="357">
        <v>978</v>
      </c>
      <c r="E30" s="357">
        <v>916</v>
      </c>
      <c r="F30" s="357">
        <v>790</v>
      </c>
      <c r="G30" s="55" t="s">
        <v>105</v>
      </c>
      <c r="H30" s="55"/>
      <c r="I30" s="55"/>
    </row>
    <row r="31" spans="1:9" s="244" customFormat="1" ht="13" customHeight="1" x14ac:dyDescent="0.2">
      <c r="A31" s="85" t="s">
        <v>106</v>
      </c>
      <c r="B31" s="86"/>
      <c r="C31" s="249">
        <f t="shared" si="0"/>
        <v>1918</v>
      </c>
      <c r="D31" s="357">
        <v>952</v>
      </c>
      <c r="E31" s="357">
        <v>966</v>
      </c>
      <c r="F31" s="357">
        <v>959</v>
      </c>
      <c r="G31" s="55" t="s">
        <v>107</v>
      </c>
      <c r="H31" s="55"/>
      <c r="I31" s="55"/>
    </row>
    <row r="32" spans="1:9" s="244" customFormat="1" ht="13" customHeight="1" x14ac:dyDescent="0.2">
      <c r="A32" s="85" t="s">
        <v>108</v>
      </c>
      <c r="B32" s="86"/>
      <c r="C32" s="249">
        <f t="shared" si="0"/>
        <v>332</v>
      </c>
      <c r="D32" s="357">
        <v>173</v>
      </c>
      <c r="E32" s="357">
        <v>159</v>
      </c>
      <c r="F32" s="357">
        <v>165</v>
      </c>
      <c r="G32" s="55" t="s">
        <v>472</v>
      </c>
      <c r="H32" s="55"/>
      <c r="I32" s="55"/>
    </row>
    <row r="33" spans="1:9" s="244" customFormat="1" ht="13" customHeight="1" x14ac:dyDescent="0.2">
      <c r="A33" s="85" t="s">
        <v>109</v>
      </c>
      <c r="B33" s="86"/>
      <c r="C33" s="249">
        <f t="shared" si="0"/>
        <v>1913</v>
      </c>
      <c r="D33" s="357">
        <v>950</v>
      </c>
      <c r="E33" s="357">
        <v>963</v>
      </c>
      <c r="F33" s="357">
        <v>937</v>
      </c>
      <c r="G33" s="55" t="s">
        <v>473</v>
      </c>
      <c r="H33" s="55"/>
      <c r="I33" s="55"/>
    </row>
    <row r="34" spans="1:9" s="244" customFormat="1" ht="13" customHeight="1" x14ac:dyDescent="0.2">
      <c r="A34" s="85" t="s">
        <v>110</v>
      </c>
      <c r="B34" s="86"/>
      <c r="C34" s="249">
        <f t="shared" si="0"/>
        <v>2786</v>
      </c>
      <c r="D34" s="357">
        <v>1326</v>
      </c>
      <c r="E34" s="357">
        <v>1460</v>
      </c>
      <c r="F34" s="357">
        <v>1191</v>
      </c>
      <c r="G34" s="55" t="s">
        <v>474</v>
      </c>
      <c r="I34" s="55"/>
    </row>
    <row r="35" spans="1:9" s="244" customFormat="1" ht="13" customHeight="1" x14ac:dyDescent="0.2">
      <c r="A35" s="85" t="s">
        <v>111</v>
      </c>
      <c r="B35" s="86"/>
      <c r="C35" s="249">
        <f t="shared" si="0"/>
        <v>8</v>
      </c>
      <c r="D35" s="357">
        <v>3</v>
      </c>
      <c r="E35" s="357">
        <v>5</v>
      </c>
      <c r="F35" s="357">
        <v>5</v>
      </c>
      <c r="G35" s="55" t="s">
        <v>112</v>
      </c>
      <c r="I35" s="55"/>
    </row>
    <row r="36" spans="1:9" s="244" customFormat="1" ht="13" customHeight="1" x14ac:dyDescent="0.2">
      <c r="A36" s="85" t="s">
        <v>113</v>
      </c>
      <c r="B36" s="86"/>
      <c r="C36" s="249">
        <f t="shared" si="0"/>
        <v>926</v>
      </c>
      <c r="D36" s="357">
        <v>452</v>
      </c>
      <c r="E36" s="357">
        <v>474</v>
      </c>
      <c r="F36" s="357">
        <v>439</v>
      </c>
      <c r="G36" s="55" t="s">
        <v>475</v>
      </c>
      <c r="H36" s="55"/>
      <c r="I36" s="55"/>
    </row>
    <row r="37" spans="1:9" s="244" customFormat="1" ht="13" customHeight="1" x14ac:dyDescent="0.2">
      <c r="A37" s="85" t="s">
        <v>114</v>
      </c>
      <c r="B37" s="86"/>
      <c r="C37" s="249">
        <f t="shared" si="0"/>
        <v>1006</v>
      </c>
      <c r="D37" s="357">
        <v>467</v>
      </c>
      <c r="E37" s="357">
        <v>539</v>
      </c>
      <c r="F37" s="357">
        <v>530</v>
      </c>
      <c r="G37" s="55" t="s">
        <v>476</v>
      </c>
      <c r="H37" s="55"/>
      <c r="I37" s="55"/>
    </row>
    <row r="38" spans="1:9" s="244" customFormat="1" ht="13" customHeight="1" x14ac:dyDescent="0.2">
      <c r="A38" s="85" t="s">
        <v>115</v>
      </c>
      <c r="B38" s="86"/>
      <c r="C38" s="249">
        <f t="shared" si="0"/>
        <v>1437</v>
      </c>
      <c r="D38" s="357">
        <v>719</v>
      </c>
      <c r="E38" s="357">
        <v>718</v>
      </c>
      <c r="F38" s="357">
        <v>647</v>
      </c>
      <c r="G38" s="55" t="s">
        <v>116</v>
      </c>
      <c r="H38" s="55"/>
      <c r="I38" s="55"/>
    </row>
    <row r="39" spans="1:9" s="244" customFormat="1" ht="13" customHeight="1" x14ac:dyDescent="0.2">
      <c r="A39" s="85" t="s">
        <v>117</v>
      </c>
      <c r="B39" s="86"/>
      <c r="C39" s="249">
        <f t="shared" si="0"/>
        <v>1525</v>
      </c>
      <c r="D39" s="357">
        <v>737</v>
      </c>
      <c r="E39" s="357">
        <v>788</v>
      </c>
      <c r="F39" s="357">
        <v>837</v>
      </c>
      <c r="G39" s="55" t="s">
        <v>118</v>
      </c>
      <c r="H39" s="55"/>
      <c r="I39" s="55"/>
    </row>
    <row r="40" spans="1:9" s="244" customFormat="1" ht="13" customHeight="1" x14ac:dyDescent="0.2">
      <c r="A40" s="85" t="s">
        <v>119</v>
      </c>
      <c r="B40" s="86"/>
      <c r="C40" s="249">
        <f t="shared" si="0"/>
        <v>911</v>
      </c>
      <c r="D40" s="357">
        <v>439</v>
      </c>
      <c r="E40" s="357">
        <v>472</v>
      </c>
      <c r="F40" s="357">
        <v>432</v>
      </c>
      <c r="G40" s="55" t="s">
        <v>477</v>
      </c>
      <c r="H40" s="55"/>
      <c r="I40" s="55"/>
    </row>
    <row r="41" spans="1:9" s="244" customFormat="1" ht="13" customHeight="1" x14ac:dyDescent="0.2">
      <c r="A41" s="85" t="s">
        <v>120</v>
      </c>
      <c r="B41" s="86"/>
      <c r="C41" s="249">
        <f t="shared" si="0"/>
        <v>1185</v>
      </c>
      <c r="D41" s="357">
        <v>572</v>
      </c>
      <c r="E41" s="357">
        <v>613</v>
      </c>
      <c r="F41" s="357">
        <v>551</v>
      </c>
      <c r="G41" s="55" t="s">
        <v>121</v>
      </c>
      <c r="H41" s="55"/>
      <c r="I41" s="55"/>
    </row>
    <row r="42" spans="1:9" s="244" customFormat="1" ht="14.5" customHeight="1" x14ac:dyDescent="0.2">
      <c r="A42" s="374" t="s">
        <v>122</v>
      </c>
      <c r="B42" s="400"/>
      <c r="C42" s="250">
        <f>D42+E42</f>
        <v>31833</v>
      </c>
      <c r="D42" s="250">
        <f>SUM(D5:D41)</f>
        <v>15522</v>
      </c>
      <c r="E42" s="250">
        <f>SUM(E5:E41)</f>
        <v>16311</v>
      </c>
      <c r="F42" s="250">
        <f>SUM(F5:F41)</f>
        <v>16013</v>
      </c>
      <c r="G42" s="87"/>
      <c r="H42" s="87"/>
      <c r="I42" s="87"/>
    </row>
    <row r="43" spans="1:9" s="244" customFormat="1" ht="13" customHeight="1" x14ac:dyDescent="0.2">
      <c r="A43" s="85" t="s">
        <v>123</v>
      </c>
      <c r="B43" s="86"/>
      <c r="C43" s="249">
        <f t="shared" ref="C43:C56" si="1">D43+E43</f>
        <v>2271</v>
      </c>
      <c r="D43" s="357">
        <v>1132</v>
      </c>
      <c r="E43" s="357">
        <v>1139</v>
      </c>
      <c r="F43" s="357">
        <v>1094</v>
      </c>
      <c r="G43" s="55" t="s">
        <v>478</v>
      </c>
      <c r="H43" s="55"/>
      <c r="I43" s="55"/>
    </row>
    <row r="44" spans="1:9" s="244" customFormat="1" ht="13" customHeight="1" x14ac:dyDescent="0.2">
      <c r="A44" s="85" t="s">
        <v>124</v>
      </c>
      <c r="B44" s="86"/>
      <c r="C44" s="249">
        <f t="shared" si="1"/>
        <v>961</v>
      </c>
      <c r="D44" s="357">
        <v>471</v>
      </c>
      <c r="E44" s="357">
        <v>490</v>
      </c>
      <c r="F44" s="357">
        <v>388</v>
      </c>
      <c r="G44" s="55" t="s">
        <v>479</v>
      </c>
      <c r="H44" s="55"/>
      <c r="I44" s="55"/>
    </row>
    <row r="45" spans="1:9" s="244" customFormat="1" ht="13" customHeight="1" x14ac:dyDescent="0.2">
      <c r="A45" s="85" t="s">
        <v>125</v>
      </c>
      <c r="B45" s="86"/>
      <c r="C45" s="249">
        <f t="shared" si="1"/>
        <v>361</v>
      </c>
      <c r="D45" s="357">
        <v>174</v>
      </c>
      <c r="E45" s="357">
        <v>187</v>
      </c>
      <c r="F45" s="357">
        <v>184</v>
      </c>
      <c r="G45" s="55" t="s">
        <v>480</v>
      </c>
      <c r="H45" s="55"/>
      <c r="I45" s="55"/>
    </row>
    <row r="46" spans="1:9" s="244" customFormat="1" ht="13" customHeight="1" x14ac:dyDescent="0.2">
      <c r="A46" s="85" t="s">
        <v>126</v>
      </c>
      <c r="B46" s="86"/>
      <c r="C46" s="249">
        <f t="shared" si="1"/>
        <v>32</v>
      </c>
      <c r="D46" s="357">
        <v>15</v>
      </c>
      <c r="E46" s="357">
        <v>17</v>
      </c>
      <c r="F46" s="357">
        <v>15</v>
      </c>
      <c r="G46" s="55" t="s">
        <v>127</v>
      </c>
      <c r="H46" s="55"/>
      <c r="I46" s="55"/>
    </row>
    <row r="47" spans="1:9" s="244" customFormat="1" ht="13" customHeight="1" x14ac:dyDescent="0.2">
      <c r="A47" s="38" t="s">
        <v>128</v>
      </c>
      <c r="B47" s="84"/>
      <c r="C47" s="249">
        <f t="shared" si="1"/>
        <v>782</v>
      </c>
      <c r="D47" s="357">
        <v>398</v>
      </c>
      <c r="E47" s="357">
        <v>384</v>
      </c>
      <c r="F47" s="357">
        <v>410</v>
      </c>
      <c r="G47" s="55" t="s">
        <v>129</v>
      </c>
      <c r="H47" s="55"/>
      <c r="I47" s="55"/>
    </row>
    <row r="48" spans="1:9" s="244" customFormat="1" ht="13" customHeight="1" x14ac:dyDescent="0.2">
      <c r="A48" s="38" t="s">
        <v>130</v>
      </c>
      <c r="B48" s="84"/>
      <c r="C48" s="249">
        <f t="shared" si="1"/>
        <v>982</v>
      </c>
      <c r="D48" s="357">
        <v>503</v>
      </c>
      <c r="E48" s="357">
        <v>479</v>
      </c>
      <c r="F48" s="357">
        <v>513</v>
      </c>
      <c r="G48" s="55" t="s">
        <v>131</v>
      </c>
      <c r="H48" s="55"/>
      <c r="I48" s="55"/>
    </row>
    <row r="49" spans="1:9" s="244" customFormat="1" ht="13" customHeight="1" x14ac:dyDescent="0.2">
      <c r="A49" s="85" t="s">
        <v>132</v>
      </c>
      <c r="B49" s="86"/>
      <c r="C49" s="249">
        <f t="shared" si="1"/>
        <v>1193</v>
      </c>
      <c r="D49" s="357">
        <v>587</v>
      </c>
      <c r="E49" s="357">
        <v>606</v>
      </c>
      <c r="F49" s="357">
        <v>614</v>
      </c>
      <c r="G49" s="55" t="s">
        <v>133</v>
      </c>
      <c r="H49" s="55"/>
      <c r="I49" s="55"/>
    </row>
    <row r="50" spans="1:9" s="244" customFormat="1" ht="13" customHeight="1" x14ac:dyDescent="0.2">
      <c r="A50" s="85" t="s">
        <v>134</v>
      </c>
      <c r="B50" s="86"/>
      <c r="C50" s="249">
        <f t="shared" si="1"/>
        <v>1452</v>
      </c>
      <c r="D50" s="357">
        <v>721</v>
      </c>
      <c r="E50" s="357">
        <v>731</v>
      </c>
      <c r="F50" s="357">
        <v>696</v>
      </c>
      <c r="G50" s="55" t="s">
        <v>135</v>
      </c>
      <c r="H50" s="55"/>
      <c r="I50" s="55"/>
    </row>
    <row r="51" spans="1:9" s="244" customFormat="1" ht="13" customHeight="1" x14ac:dyDescent="0.2">
      <c r="A51" s="85" t="s">
        <v>136</v>
      </c>
      <c r="B51" s="86"/>
      <c r="C51" s="249">
        <f t="shared" si="1"/>
        <v>1679</v>
      </c>
      <c r="D51" s="357">
        <v>819</v>
      </c>
      <c r="E51" s="357">
        <v>860</v>
      </c>
      <c r="F51" s="357">
        <v>764</v>
      </c>
      <c r="G51" s="55" t="s">
        <v>481</v>
      </c>
      <c r="H51" s="55"/>
      <c r="I51" s="55"/>
    </row>
    <row r="52" spans="1:9" s="244" customFormat="1" ht="13" customHeight="1" x14ac:dyDescent="0.2">
      <c r="A52" s="85" t="s">
        <v>137</v>
      </c>
      <c r="B52" s="86"/>
      <c r="C52" s="249">
        <f t="shared" si="1"/>
        <v>1243</v>
      </c>
      <c r="D52" s="357">
        <v>602</v>
      </c>
      <c r="E52" s="357">
        <v>641</v>
      </c>
      <c r="F52" s="357">
        <v>591</v>
      </c>
      <c r="G52" s="55" t="s">
        <v>138</v>
      </c>
      <c r="H52" s="55"/>
      <c r="I52" s="55"/>
    </row>
    <row r="53" spans="1:9" s="244" customFormat="1" ht="13" customHeight="1" x14ac:dyDescent="0.2">
      <c r="A53" s="85" t="s">
        <v>139</v>
      </c>
      <c r="B53" s="86"/>
      <c r="C53" s="249">
        <f t="shared" si="1"/>
        <v>555</v>
      </c>
      <c r="D53" s="357">
        <v>283</v>
      </c>
      <c r="E53" s="357">
        <v>272</v>
      </c>
      <c r="F53" s="357">
        <v>245</v>
      </c>
      <c r="G53" s="55" t="s">
        <v>140</v>
      </c>
      <c r="H53" s="55"/>
      <c r="I53" s="55"/>
    </row>
    <row r="54" spans="1:9" s="244" customFormat="1" ht="13" customHeight="1" x14ac:dyDescent="0.2">
      <c r="A54" s="85" t="s">
        <v>141</v>
      </c>
      <c r="B54" s="86"/>
      <c r="C54" s="249">
        <f t="shared" si="1"/>
        <v>1787</v>
      </c>
      <c r="D54" s="357">
        <v>875</v>
      </c>
      <c r="E54" s="357">
        <v>912</v>
      </c>
      <c r="F54" s="357">
        <v>818</v>
      </c>
      <c r="G54" s="55" t="s">
        <v>142</v>
      </c>
      <c r="H54" s="55"/>
      <c r="I54" s="55"/>
    </row>
    <row r="55" spans="1:9" s="244" customFormat="1" ht="13" customHeight="1" x14ac:dyDescent="0.2">
      <c r="A55" s="85" t="s">
        <v>143</v>
      </c>
      <c r="B55" s="86"/>
      <c r="C55" s="249">
        <f t="shared" si="1"/>
        <v>713</v>
      </c>
      <c r="D55" s="357">
        <v>352</v>
      </c>
      <c r="E55" s="357">
        <v>361</v>
      </c>
      <c r="F55" s="357">
        <v>287</v>
      </c>
      <c r="G55" s="55" t="s">
        <v>482</v>
      </c>
      <c r="H55" s="55"/>
      <c r="I55" s="55"/>
    </row>
    <row r="56" spans="1:9" s="244" customFormat="1" ht="13" customHeight="1" x14ac:dyDescent="0.2">
      <c r="A56" s="85" t="s">
        <v>144</v>
      </c>
      <c r="B56" s="86"/>
      <c r="C56" s="249">
        <f t="shared" si="1"/>
        <v>2232</v>
      </c>
      <c r="D56" s="357">
        <v>1068</v>
      </c>
      <c r="E56" s="357">
        <v>1164</v>
      </c>
      <c r="F56" s="357">
        <v>1064</v>
      </c>
      <c r="G56" s="55" t="s">
        <v>483</v>
      </c>
      <c r="H56" s="55"/>
      <c r="I56" s="55"/>
    </row>
    <row r="57" spans="1:9" s="244" customFormat="1" ht="14.5" customHeight="1" x14ac:dyDescent="0.2">
      <c r="A57" s="85"/>
      <c r="B57" s="88"/>
      <c r="C57" s="335"/>
      <c r="D57" s="335"/>
      <c r="E57" s="335"/>
      <c r="F57" s="335"/>
      <c r="G57" s="55"/>
      <c r="H57" s="55"/>
      <c r="I57" s="55"/>
    </row>
    <row r="58" spans="1:9" s="31" customFormat="1" ht="19.5" customHeight="1" x14ac:dyDescent="0.2">
      <c r="A58" s="29" t="s">
        <v>145</v>
      </c>
      <c r="B58" s="77"/>
      <c r="C58" s="30"/>
      <c r="D58" s="30"/>
      <c r="E58" s="29"/>
      <c r="F58" s="30"/>
      <c r="G58" s="30"/>
    </row>
    <row r="59" spans="1:9" s="244" customFormat="1" ht="15" customHeight="1" x14ac:dyDescent="0.2">
      <c r="A59" s="88"/>
      <c r="B59" s="88"/>
      <c r="F59" s="371"/>
      <c r="G59" s="371"/>
      <c r="H59" s="371"/>
      <c r="I59" s="371"/>
    </row>
    <row r="60" spans="1:9" s="244" customFormat="1" ht="14.15" customHeight="1" x14ac:dyDescent="0.2">
      <c r="A60" s="401" t="s">
        <v>484</v>
      </c>
      <c r="B60" s="79"/>
      <c r="C60" s="402" t="s">
        <v>60</v>
      </c>
      <c r="D60" s="376"/>
      <c r="E60" s="376"/>
      <c r="F60" s="403" t="s">
        <v>61</v>
      </c>
      <c r="G60" s="404"/>
      <c r="H60" s="404"/>
      <c r="I60" s="80"/>
    </row>
    <row r="61" spans="1:9" s="244" customFormat="1" ht="14.15" customHeight="1" x14ac:dyDescent="0.2">
      <c r="A61" s="371"/>
      <c r="B61" s="81"/>
      <c r="C61" s="82" t="s">
        <v>32</v>
      </c>
      <c r="D61" s="82" t="s">
        <v>62</v>
      </c>
      <c r="E61" s="334" t="s">
        <v>63</v>
      </c>
      <c r="F61" s="396"/>
      <c r="G61" s="391"/>
      <c r="H61" s="391"/>
      <c r="I61" s="32"/>
    </row>
    <row r="62" spans="1:9" s="244" customFormat="1" ht="13" customHeight="1" x14ac:dyDescent="0.2">
      <c r="A62" s="85" t="s">
        <v>146</v>
      </c>
      <c r="B62" s="86"/>
      <c r="C62" s="249">
        <f t="shared" ref="C62:C113" si="2">D62+E62</f>
        <v>684</v>
      </c>
      <c r="D62" s="358">
        <v>318</v>
      </c>
      <c r="E62" s="358">
        <v>366</v>
      </c>
      <c r="F62" s="358">
        <v>332</v>
      </c>
      <c r="G62" s="55" t="s">
        <v>147</v>
      </c>
      <c r="H62" s="55"/>
      <c r="I62" s="55"/>
    </row>
    <row r="63" spans="1:9" s="244" customFormat="1" ht="13" customHeight="1" x14ac:dyDescent="0.2">
      <c r="A63" s="85" t="s">
        <v>148</v>
      </c>
      <c r="B63" s="86"/>
      <c r="C63" s="249">
        <f t="shared" si="2"/>
        <v>669</v>
      </c>
      <c r="D63" s="357">
        <v>322</v>
      </c>
      <c r="E63" s="357">
        <v>347</v>
      </c>
      <c r="F63" s="357">
        <v>308</v>
      </c>
      <c r="G63" s="55" t="s">
        <v>149</v>
      </c>
      <c r="H63" s="55"/>
      <c r="I63" s="55"/>
    </row>
    <row r="64" spans="1:9" s="244" customFormat="1" ht="13" customHeight="1" x14ac:dyDescent="0.2">
      <c r="A64" s="85" t="s">
        <v>150</v>
      </c>
      <c r="B64" s="86"/>
      <c r="C64" s="249">
        <f t="shared" si="2"/>
        <v>764</v>
      </c>
      <c r="D64" s="357">
        <v>373</v>
      </c>
      <c r="E64" s="357">
        <v>391</v>
      </c>
      <c r="F64" s="357">
        <v>352</v>
      </c>
      <c r="G64" s="55" t="s">
        <v>151</v>
      </c>
      <c r="H64" s="55"/>
      <c r="I64" s="55"/>
    </row>
    <row r="65" spans="1:9" s="244" customFormat="1" ht="13" customHeight="1" x14ac:dyDescent="0.2">
      <c r="A65" s="85" t="s">
        <v>152</v>
      </c>
      <c r="B65" s="86"/>
      <c r="C65" s="249">
        <f t="shared" si="2"/>
        <v>1653</v>
      </c>
      <c r="D65" s="357">
        <v>790</v>
      </c>
      <c r="E65" s="357">
        <v>863</v>
      </c>
      <c r="F65" s="357">
        <v>752</v>
      </c>
      <c r="G65" s="55" t="s">
        <v>485</v>
      </c>
      <c r="H65" s="55"/>
      <c r="I65" s="55"/>
    </row>
    <row r="66" spans="1:9" s="244" customFormat="1" ht="13" customHeight="1" x14ac:dyDescent="0.2">
      <c r="A66" s="85" t="s">
        <v>486</v>
      </c>
      <c r="B66" s="86"/>
      <c r="C66" s="249">
        <f t="shared" si="2"/>
        <v>63</v>
      </c>
      <c r="D66" s="357">
        <v>27</v>
      </c>
      <c r="E66" s="357">
        <v>36</v>
      </c>
      <c r="F66" s="357">
        <v>27</v>
      </c>
      <c r="G66" s="55" t="s">
        <v>153</v>
      </c>
      <c r="H66" s="55"/>
      <c r="I66" s="55"/>
    </row>
    <row r="67" spans="1:9" s="244" customFormat="1" ht="13" customHeight="1" x14ac:dyDescent="0.2">
      <c r="A67" s="85" t="s">
        <v>154</v>
      </c>
      <c r="B67" s="86"/>
      <c r="C67" s="249">
        <f t="shared" si="2"/>
        <v>666</v>
      </c>
      <c r="D67" s="357">
        <v>307</v>
      </c>
      <c r="E67" s="357">
        <v>359</v>
      </c>
      <c r="F67" s="357">
        <v>318</v>
      </c>
      <c r="G67" s="55" t="s">
        <v>487</v>
      </c>
      <c r="H67" s="55"/>
      <c r="I67" s="55"/>
    </row>
    <row r="68" spans="1:9" s="244" customFormat="1" ht="13" customHeight="1" x14ac:dyDescent="0.2">
      <c r="A68" s="85" t="s">
        <v>155</v>
      </c>
      <c r="B68" s="86"/>
      <c r="C68" s="249">
        <f t="shared" si="2"/>
        <v>558</v>
      </c>
      <c r="D68" s="357">
        <v>226</v>
      </c>
      <c r="E68" s="357">
        <v>332</v>
      </c>
      <c r="F68" s="357">
        <v>368</v>
      </c>
      <c r="G68" s="55" t="s">
        <v>156</v>
      </c>
      <c r="H68" s="55"/>
      <c r="I68" s="55"/>
    </row>
    <row r="69" spans="1:9" s="244" customFormat="1" ht="13" customHeight="1" x14ac:dyDescent="0.2">
      <c r="A69" s="85" t="s">
        <v>157</v>
      </c>
      <c r="B69" s="86"/>
      <c r="C69" s="249">
        <f t="shared" si="2"/>
        <v>433</v>
      </c>
      <c r="D69" s="357">
        <v>203</v>
      </c>
      <c r="E69" s="357">
        <v>230</v>
      </c>
      <c r="F69" s="357">
        <v>224</v>
      </c>
      <c r="G69" s="55" t="s">
        <v>158</v>
      </c>
      <c r="H69" s="55"/>
      <c r="I69" s="55"/>
    </row>
    <row r="70" spans="1:9" s="244" customFormat="1" ht="13" customHeight="1" x14ac:dyDescent="0.2">
      <c r="A70" s="85" t="s">
        <v>159</v>
      </c>
      <c r="B70" s="86"/>
      <c r="C70" s="249">
        <f t="shared" si="2"/>
        <v>1256</v>
      </c>
      <c r="D70" s="357">
        <v>618</v>
      </c>
      <c r="E70" s="357">
        <v>638</v>
      </c>
      <c r="F70" s="357">
        <v>564</v>
      </c>
      <c r="G70" s="55" t="s">
        <v>488</v>
      </c>
      <c r="H70" s="55"/>
      <c r="I70" s="55"/>
    </row>
    <row r="71" spans="1:9" s="244" customFormat="1" ht="13" customHeight="1" x14ac:dyDescent="0.2">
      <c r="A71" s="85" t="s">
        <v>160</v>
      </c>
      <c r="B71" s="86"/>
      <c r="C71" s="249">
        <f t="shared" si="2"/>
        <v>344</v>
      </c>
      <c r="D71" s="357">
        <v>165</v>
      </c>
      <c r="E71" s="357">
        <v>179</v>
      </c>
      <c r="F71" s="357">
        <v>145</v>
      </c>
      <c r="G71" s="55" t="s">
        <v>161</v>
      </c>
      <c r="H71" s="55"/>
      <c r="I71" s="55"/>
    </row>
    <row r="72" spans="1:9" s="244" customFormat="1" ht="13" customHeight="1" x14ac:dyDescent="0.2">
      <c r="A72" s="85" t="s">
        <v>162</v>
      </c>
      <c r="B72" s="86"/>
      <c r="C72" s="249">
        <f t="shared" si="2"/>
        <v>0</v>
      </c>
      <c r="D72" s="359">
        <v>0</v>
      </c>
      <c r="E72" s="359">
        <v>0</v>
      </c>
      <c r="F72" s="359">
        <v>0</v>
      </c>
      <c r="G72" s="55" t="s">
        <v>163</v>
      </c>
      <c r="H72" s="55"/>
      <c r="I72" s="55"/>
    </row>
    <row r="73" spans="1:9" s="244" customFormat="1" ht="13" customHeight="1" x14ac:dyDescent="0.2">
      <c r="A73" s="85" t="s">
        <v>164</v>
      </c>
      <c r="B73" s="86"/>
      <c r="C73" s="249">
        <f t="shared" si="2"/>
        <v>1317</v>
      </c>
      <c r="D73" s="357">
        <v>645</v>
      </c>
      <c r="E73" s="357">
        <v>672</v>
      </c>
      <c r="F73" s="357">
        <v>551</v>
      </c>
      <c r="G73" s="55" t="s">
        <v>165</v>
      </c>
      <c r="H73" s="55"/>
      <c r="I73" s="55"/>
    </row>
    <row r="74" spans="1:9" s="244" customFormat="1" ht="13" customHeight="1" x14ac:dyDescent="0.2">
      <c r="A74" s="85" t="s">
        <v>166</v>
      </c>
      <c r="B74" s="86"/>
      <c r="C74" s="249">
        <f t="shared" si="2"/>
        <v>1358</v>
      </c>
      <c r="D74" s="357">
        <v>670</v>
      </c>
      <c r="E74" s="357">
        <v>688</v>
      </c>
      <c r="F74" s="357">
        <v>562</v>
      </c>
      <c r="G74" s="55" t="s">
        <v>167</v>
      </c>
      <c r="H74" s="55"/>
      <c r="I74" s="55"/>
    </row>
    <row r="75" spans="1:9" s="244" customFormat="1" ht="14.5" customHeight="1" x14ac:dyDescent="0.2">
      <c r="A75" s="374" t="s">
        <v>168</v>
      </c>
      <c r="B75" s="400"/>
      <c r="C75" s="250">
        <f t="shared" si="2"/>
        <v>26008</v>
      </c>
      <c r="D75" s="250">
        <f>SUM(D43:D56,D62:D74)</f>
        <v>12664</v>
      </c>
      <c r="E75" s="250">
        <f>SUM(E43:E56,E62:E74)</f>
        <v>13344</v>
      </c>
      <c r="F75" s="250">
        <f>SUM(F43:F56,F62:F74)</f>
        <v>12186</v>
      </c>
      <c r="G75" s="87"/>
      <c r="H75" s="87"/>
      <c r="I75" s="87"/>
    </row>
    <row r="76" spans="1:9" s="244" customFormat="1" ht="13" customHeight="1" x14ac:dyDescent="0.2">
      <c r="A76" s="85" t="s">
        <v>169</v>
      </c>
      <c r="B76" s="86"/>
      <c r="C76" s="249">
        <f t="shared" si="2"/>
        <v>553</v>
      </c>
      <c r="D76" s="357">
        <v>263</v>
      </c>
      <c r="E76" s="357">
        <v>290</v>
      </c>
      <c r="F76" s="357">
        <v>249</v>
      </c>
      <c r="G76" s="55" t="s">
        <v>489</v>
      </c>
      <c r="H76" s="55"/>
      <c r="I76" s="55"/>
    </row>
    <row r="77" spans="1:9" s="244" customFormat="1" ht="13" customHeight="1" x14ac:dyDescent="0.2">
      <c r="A77" s="85" t="s">
        <v>170</v>
      </c>
      <c r="B77" s="86"/>
      <c r="C77" s="249">
        <f t="shared" si="2"/>
        <v>557</v>
      </c>
      <c r="D77" s="357">
        <v>266</v>
      </c>
      <c r="E77" s="357">
        <v>291</v>
      </c>
      <c r="F77" s="357">
        <v>252</v>
      </c>
      <c r="G77" s="55" t="s">
        <v>490</v>
      </c>
      <c r="H77" s="55"/>
      <c r="I77" s="55"/>
    </row>
    <row r="78" spans="1:9" s="244" customFormat="1" ht="13" customHeight="1" x14ac:dyDescent="0.2">
      <c r="A78" s="85" t="s">
        <v>171</v>
      </c>
      <c r="B78" s="86"/>
      <c r="C78" s="249">
        <f t="shared" si="2"/>
        <v>777</v>
      </c>
      <c r="D78" s="357">
        <v>391</v>
      </c>
      <c r="E78" s="357">
        <v>386</v>
      </c>
      <c r="F78" s="357">
        <v>367</v>
      </c>
      <c r="G78" s="55" t="s">
        <v>172</v>
      </c>
      <c r="H78" s="55"/>
      <c r="I78" s="55"/>
    </row>
    <row r="79" spans="1:9" s="244" customFormat="1" ht="13" customHeight="1" x14ac:dyDescent="0.2">
      <c r="A79" s="85" t="s">
        <v>173</v>
      </c>
      <c r="B79" s="86"/>
      <c r="C79" s="249">
        <f t="shared" si="2"/>
        <v>1558</v>
      </c>
      <c r="D79" s="357">
        <v>741</v>
      </c>
      <c r="E79" s="357">
        <v>817</v>
      </c>
      <c r="F79" s="357">
        <v>768</v>
      </c>
      <c r="G79" s="55" t="s">
        <v>174</v>
      </c>
      <c r="H79" s="55"/>
      <c r="I79" s="55"/>
    </row>
    <row r="80" spans="1:9" s="244" customFormat="1" ht="13" customHeight="1" x14ac:dyDescent="0.2">
      <c r="A80" s="85" t="s">
        <v>175</v>
      </c>
      <c r="B80" s="86"/>
      <c r="C80" s="249">
        <f t="shared" si="2"/>
        <v>195</v>
      </c>
      <c r="D80" s="357">
        <v>110</v>
      </c>
      <c r="E80" s="357">
        <v>85</v>
      </c>
      <c r="F80" s="357">
        <v>107</v>
      </c>
      <c r="G80" s="55" t="s">
        <v>491</v>
      </c>
      <c r="H80" s="55"/>
      <c r="I80" s="55"/>
    </row>
    <row r="81" spans="1:9" s="244" customFormat="1" ht="13" customHeight="1" x14ac:dyDescent="0.2">
      <c r="A81" s="85" t="s">
        <v>176</v>
      </c>
      <c r="B81" s="86"/>
      <c r="C81" s="249">
        <f t="shared" si="2"/>
        <v>1157</v>
      </c>
      <c r="D81" s="357">
        <v>581</v>
      </c>
      <c r="E81" s="357">
        <v>576</v>
      </c>
      <c r="F81" s="357">
        <v>547</v>
      </c>
      <c r="G81" s="55" t="s">
        <v>492</v>
      </c>
      <c r="H81" s="55"/>
      <c r="I81" s="55"/>
    </row>
    <row r="82" spans="1:9" s="244" customFormat="1" ht="13" customHeight="1" x14ac:dyDescent="0.2">
      <c r="A82" s="85" t="s">
        <v>177</v>
      </c>
      <c r="B82" s="86"/>
      <c r="C82" s="249">
        <f t="shared" si="2"/>
        <v>1636</v>
      </c>
      <c r="D82" s="357">
        <v>808</v>
      </c>
      <c r="E82" s="357">
        <v>828</v>
      </c>
      <c r="F82" s="357">
        <v>745</v>
      </c>
      <c r="G82" s="55" t="s">
        <v>178</v>
      </c>
      <c r="H82" s="55"/>
      <c r="I82" s="55"/>
    </row>
    <row r="83" spans="1:9" s="244" customFormat="1" ht="13" customHeight="1" x14ac:dyDescent="0.2">
      <c r="A83" s="85" t="s">
        <v>179</v>
      </c>
      <c r="B83" s="86"/>
      <c r="C83" s="249">
        <f t="shared" si="2"/>
        <v>1204</v>
      </c>
      <c r="D83" s="357">
        <v>580</v>
      </c>
      <c r="E83" s="357">
        <v>624</v>
      </c>
      <c r="F83" s="357">
        <v>585</v>
      </c>
      <c r="G83" s="55" t="s">
        <v>180</v>
      </c>
      <c r="H83" s="55"/>
      <c r="I83" s="55"/>
    </row>
    <row r="84" spans="1:9" s="244" customFormat="1" ht="13" customHeight="1" x14ac:dyDescent="0.2">
      <c r="A84" s="85" t="s">
        <v>181</v>
      </c>
      <c r="B84" s="86"/>
      <c r="C84" s="249">
        <f t="shared" si="2"/>
        <v>281</v>
      </c>
      <c r="D84" s="357">
        <v>144</v>
      </c>
      <c r="E84" s="357">
        <v>137</v>
      </c>
      <c r="F84" s="357">
        <v>119</v>
      </c>
      <c r="G84" s="55" t="s">
        <v>493</v>
      </c>
      <c r="H84" s="55"/>
      <c r="I84" s="55"/>
    </row>
    <row r="85" spans="1:9" s="244" customFormat="1" ht="13" customHeight="1" x14ac:dyDescent="0.2">
      <c r="A85" s="85" t="s">
        <v>182</v>
      </c>
      <c r="B85" s="86"/>
      <c r="C85" s="249">
        <f t="shared" si="2"/>
        <v>281</v>
      </c>
      <c r="D85" s="357">
        <v>122</v>
      </c>
      <c r="E85" s="357">
        <v>159</v>
      </c>
      <c r="F85" s="357">
        <v>177</v>
      </c>
      <c r="G85" s="55" t="s">
        <v>494</v>
      </c>
      <c r="H85" s="55"/>
      <c r="I85" s="55"/>
    </row>
    <row r="86" spans="1:9" s="244" customFormat="1" ht="13" customHeight="1" x14ac:dyDescent="0.2">
      <c r="A86" s="85" t="s">
        <v>183</v>
      </c>
      <c r="B86" s="86"/>
      <c r="C86" s="249">
        <f t="shared" si="2"/>
        <v>136</v>
      </c>
      <c r="D86" s="357">
        <v>70</v>
      </c>
      <c r="E86" s="357">
        <v>66</v>
      </c>
      <c r="F86" s="357">
        <v>52</v>
      </c>
      <c r="G86" s="55" t="s">
        <v>184</v>
      </c>
      <c r="H86" s="55"/>
      <c r="I86" s="55"/>
    </row>
    <row r="87" spans="1:9" s="244" customFormat="1" ht="13" customHeight="1" x14ac:dyDescent="0.2">
      <c r="A87" s="85" t="s">
        <v>185</v>
      </c>
      <c r="B87" s="86"/>
      <c r="C87" s="249">
        <f t="shared" si="2"/>
        <v>516</v>
      </c>
      <c r="D87" s="357">
        <v>249</v>
      </c>
      <c r="E87" s="357">
        <v>267</v>
      </c>
      <c r="F87" s="357">
        <v>250</v>
      </c>
      <c r="G87" s="55" t="s">
        <v>186</v>
      </c>
      <c r="H87" s="55"/>
      <c r="I87" s="55"/>
    </row>
    <row r="88" spans="1:9" s="244" customFormat="1" ht="13" customHeight="1" x14ac:dyDescent="0.2">
      <c r="A88" s="85" t="s">
        <v>187</v>
      </c>
      <c r="B88" s="86"/>
      <c r="C88" s="249">
        <f t="shared" si="2"/>
        <v>127</v>
      </c>
      <c r="D88" s="357">
        <v>63</v>
      </c>
      <c r="E88" s="357">
        <v>64</v>
      </c>
      <c r="F88" s="357">
        <v>61</v>
      </c>
      <c r="G88" s="55" t="s">
        <v>495</v>
      </c>
      <c r="H88" s="55"/>
      <c r="I88" s="55"/>
    </row>
    <row r="89" spans="1:9" s="244" customFormat="1" ht="13" customHeight="1" x14ac:dyDescent="0.2">
      <c r="A89" s="85" t="s">
        <v>188</v>
      </c>
      <c r="B89" s="86"/>
      <c r="C89" s="249">
        <f t="shared" si="2"/>
        <v>10</v>
      </c>
      <c r="D89" s="357">
        <v>5</v>
      </c>
      <c r="E89" s="357">
        <v>5</v>
      </c>
      <c r="F89" s="357">
        <v>10</v>
      </c>
      <c r="G89" s="55" t="s">
        <v>496</v>
      </c>
      <c r="H89" s="55"/>
      <c r="I89" s="55"/>
    </row>
    <row r="90" spans="1:9" s="244" customFormat="1" ht="13" customHeight="1" x14ac:dyDescent="0.2">
      <c r="A90" s="85" t="s">
        <v>189</v>
      </c>
      <c r="B90" s="86"/>
      <c r="C90" s="249">
        <f t="shared" si="2"/>
        <v>1042</v>
      </c>
      <c r="D90" s="357">
        <v>524</v>
      </c>
      <c r="E90" s="357">
        <v>518</v>
      </c>
      <c r="F90" s="357">
        <v>475</v>
      </c>
      <c r="G90" s="55" t="s">
        <v>190</v>
      </c>
      <c r="H90" s="55"/>
      <c r="I90" s="55"/>
    </row>
    <row r="91" spans="1:9" s="244" customFormat="1" ht="13" customHeight="1" x14ac:dyDescent="0.2">
      <c r="A91" s="85" t="s">
        <v>191</v>
      </c>
      <c r="B91" s="86"/>
      <c r="C91" s="249">
        <f t="shared" si="2"/>
        <v>645</v>
      </c>
      <c r="D91" s="357">
        <v>320</v>
      </c>
      <c r="E91" s="357">
        <v>325</v>
      </c>
      <c r="F91" s="357">
        <v>306</v>
      </c>
      <c r="G91" s="55" t="s">
        <v>497</v>
      </c>
      <c r="H91" s="55"/>
      <c r="I91" s="55"/>
    </row>
    <row r="92" spans="1:9" s="244" customFormat="1" ht="13" customHeight="1" x14ac:dyDescent="0.2">
      <c r="A92" s="85" t="s">
        <v>192</v>
      </c>
      <c r="B92" s="86"/>
      <c r="C92" s="249">
        <f t="shared" si="2"/>
        <v>691</v>
      </c>
      <c r="D92" s="357">
        <v>346</v>
      </c>
      <c r="E92" s="357">
        <v>345</v>
      </c>
      <c r="F92" s="357">
        <v>330</v>
      </c>
      <c r="G92" s="55" t="s">
        <v>498</v>
      </c>
      <c r="H92" s="55"/>
      <c r="I92" s="55"/>
    </row>
    <row r="93" spans="1:9" s="244" customFormat="1" ht="13" customHeight="1" x14ac:dyDescent="0.2">
      <c r="A93" s="85" t="s">
        <v>193</v>
      </c>
      <c r="B93" s="86"/>
      <c r="C93" s="249">
        <f t="shared" si="2"/>
        <v>465</v>
      </c>
      <c r="D93" s="357">
        <v>241</v>
      </c>
      <c r="E93" s="357">
        <v>224</v>
      </c>
      <c r="F93" s="357">
        <v>189</v>
      </c>
      <c r="G93" s="55" t="s">
        <v>194</v>
      </c>
      <c r="H93" s="55"/>
      <c r="I93" s="55"/>
    </row>
    <row r="94" spans="1:9" s="244" customFormat="1" ht="13" customHeight="1" x14ac:dyDescent="0.2">
      <c r="A94" s="85" t="s">
        <v>499</v>
      </c>
      <c r="B94" s="86"/>
      <c r="C94" s="249">
        <f t="shared" si="2"/>
        <v>42</v>
      </c>
      <c r="D94" s="357">
        <v>19</v>
      </c>
      <c r="E94" s="357">
        <v>23</v>
      </c>
      <c r="F94" s="357">
        <v>12</v>
      </c>
      <c r="G94" s="55" t="s">
        <v>195</v>
      </c>
      <c r="H94" s="55"/>
      <c r="I94" s="55"/>
    </row>
    <row r="95" spans="1:9" s="244" customFormat="1" ht="13" customHeight="1" x14ac:dyDescent="0.2">
      <c r="A95" s="85" t="s">
        <v>196</v>
      </c>
      <c r="B95" s="86"/>
      <c r="C95" s="249">
        <f t="shared" si="2"/>
        <v>231</v>
      </c>
      <c r="D95" s="357">
        <v>104</v>
      </c>
      <c r="E95" s="357">
        <v>127</v>
      </c>
      <c r="F95" s="357">
        <v>106</v>
      </c>
      <c r="G95" s="55" t="s">
        <v>197</v>
      </c>
      <c r="H95" s="55"/>
      <c r="I95" s="55"/>
    </row>
    <row r="96" spans="1:9" s="244" customFormat="1" ht="13" customHeight="1" x14ac:dyDescent="0.2">
      <c r="A96" s="85" t="s">
        <v>198</v>
      </c>
      <c r="B96" s="86"/>
      <c r="C96" s="249">
        <f t="shared" si="2"/>
        <v>922</v>
      </c>
      <c r="D96" s="357">
        <v>451</v>
      </c>
      <c r="E96" s="357">
        <v>471</v>
      </c>
      <c r="F96" s="357">
        <v>368</v>
      </c>
      <c r="G96" s="55" t="s">
        <v>199</v>
      </c>
      <c r="H96" s="55"/>
      <c r="I96" s="55"/>
    </row>
    <row r="97" spans="1:9" s="244" customFormat="1" ht="13" customHeight="1" x14ac:dyDescent="0.2">
      <c r="A97" s="85" t="s">
        <v>200</v>
      </c>
      <c r="B97" s="86"/>
      <c r="C97" s="249">
        <f t="shared" si="2"/>
        <v>557</v>
      </c>
      <c r="D97" s="357">
        <v>278</v>
      </c>
      <c r="E97" s="357">
        <v>279</v>
      </c>
      <c r="F97" s="357">
        <v>243</v>
      </c>
      <c r="G97" s="55" t="s">
        <v>201</v>
      </c>
      <c r="H97" s="55"/>
      <c r="I97" s="55"/>
    </row>
    <row r="98" spans="1:9" s="244" customFormat="1" ht="13" customHeight="1" x14ac:dyDescent="0.2">
      <c r="A98" s="85" t="s">
        <v>202</v>
      </c>
      <c r="B98" s="86"/>
      <c r="C98" s="249">
        <f t="shared" si="2"/>
        <v>72</v>
      </c>
      <c r="D98" s="357">
        <v>33</v>
      </c>
      <c r="E98" s="357">
        <v>39</v>
      </c>
      <c r="F98" s="357">
        <v>37</v>
      </c>
      <c r="G98" s="55" t="s">
        <v>203</v>
      </c>
      <c r="H98" s="55"/>
      <c r="I98" s="55"/>
    </row>
    <row r="99" spans="1:9" s="244" customFormat="1" ht="13" customHeight="1" x14ac:dyDescent="0.2">
      <c r="A99" s="85" t="s">
        <v>204</v>
      </c>
      <c r="B99" s="86"/>
      <c r="C99" s="249">
        <f t="shared" si="2"/>
        <v>925</v>
      </c>
      <c r="D99" s="357">
        <v>438</v>
      </c>
      <c r="E99" s="357">
        <v>487</v>
      </c>
      <c r="F99" s="357">
        <v>462</v>
      </c>
      <c r="G99" s="55" t="s">
        <v>205</v>
      </c>
      <c r="H99" s="55"/>
      <c r="I99" s="55"/>
    </row>
    <row r="100" spans="1:9" s="244" customFormat="1" ht="13" customHeight="1" x14ac:dyDescent="0.2">
      <c r="A100" s="85" t="s">
        <v>206</v>
      </c>
      <c r="B100" s="86"/>
      <c r="C100" s="249">
        <f t="shared" si="2"/>
        <v>274</v>
      </c>
      <c r="D100" s="357">
        <v>133</v>
      </c>
      <c r="E100" s="357">
        <v>141</v>
      </c>
      <c r="F100" s="357">
        <v>139</v>
      </c>
      <c r="G100" s="55" t="s">
        <v>207</v>
      </c>
      <c r="H100" s="55"/>
      <c r="I100" s="55"/>
    </row>
    <row r="101" spans="1:9" s="244" customFormat="1" ht="13" customHeight="1" x14ac:dyDescent="0.2">
      <c r="A101" s="85" t="s">
        <v>208</v>
      </c>
      <c r="B101" s="86"/>
      <c r="C101" s="249">
        <f t="shared" si="2"/>
        <v>49</v>
      </c>
      <c r="D101" s="357">
        <v>26</v>
      </c>
      <c r="E101" s="357">
        <v>23</v>
      </c>
      <c r="F101" s="357">
        <v>25</v>
      </c>
      <c r="G101" s="55" t="s">
        <v>209</v>
      </c>
      <c r="H101" s="55"/>
      <c r="I101" s="55"/>
    </row>
    <row r="102" spans="1:9" s="244" customFormat="1" ht="13" customHeight="1" x14ac:dyDescent="0.2">
      <c r="A102" s="85" t="s">
        <v>210</v>
      </c>
      <c r="B102" s="86"/>
      <c r="C102" s="249">
        <f t="shared" si="2"/>
        <v>984</v>
      </c>
      <c r="D102" s="357">
        <v>485</v>
      </c>
      <c r="E102" s="357">
        <v>499</v>
      </c>
      <c r="F102" s="357">
        <v>445</v>
      </c>
      <c r="G102" s="55" t="s">
        <v>211</v>
      </c>
      <c r="H102" s="55"/>
      <c r="I102" s="55"/>
    </row>
    <row r="103" spans="1:9" s="244" customFormat="1" ht="13" customHeight="1" x14ac:dyDescent="0.2">
      <c r="A103" s="85" t="s">
        <v>212</v>
      </c>
      <c r="B103" s="86"/>
      <c r="C103" s="249">
        <f t="shared" si="2"/>
        <v>103</v>
      </c>
      <c r="D103" s="357">
        <v>54</v>
      </c>
      <c r="E103" s="357">
        <v>49</v>
      </c>
      <c r="F103" s="357">
        <v>44</v>
      </c>
      <c r="G103" s="55" t="s">
        <v>213</v>
      </c>
      <c r="H103" s="55"/>
      <c r="I103" s="55"/>
    </row>
    <row r="104" spans="1:9" s="244" customFormat="1" ht="13" customHeight="1" x14ac:dyDescent="0.2">
      <c r="A104" s="85" t="s">
        <v>214</v>
      </c>
      <c r="B104" s="86"/>
      <c r="C104" s="249">
        <f t="shared" si="2"/>
        <v>66</v>
      </c>
      <c r="D104" s="357">
        <v>34</v>
      </c>
      <c r="E104" s="357">
        <v>32</v>
      </c>
      <c r="F104" s="357">
        <v>25</v>
      </c>
      <c r="G104" s="55" t="s">
        <v>215</v>
      </c>
      <c r="H104" s="55"/>
      <c r="I104" s="55"/>
    </row>
    <row r="105" spans="1:9" s="244" customFormat="1" ht="13" customHeight="1" x14ac:dyDescent="0.2">
      <c r="A105" s="85" t="s">
        <v>216</v>
      </c>
      <c r="B105" s="86"/>
      <c r="C105" s="249">
        <f t="shared" si="2"/>
        <v>56</v>
      </c>
      <c r="D105" s="357">
        <v>27</v>
      </c>
      <c r="E105" s="357">
        <v>29</v>
      </c>
      <c r="F105" s="357">
        <v>15</v>
      </c>
      <c r="G105" s="55" t="s">
        <v>217</v>
      </c>
      <c r="H105" s="55"/>
      <c r="I105" s="55"/>
    </row>
    <row r="106" spans="1:9" s="244" customFormat="1" ht="13" customHeight="1" x14ac:dyDescent="0.2">
      <c r="A106" s="85" t="s">
        <v>218</v>
      </c>
      <c r="B106" s="86"/>
      <c r="C106" s="249">
        <f t="shared" si="2"/>
        <v>519</v>
      </c>
      <c r="D106" s="357">
        <v>256</v>
      </c>
      <c r="E106" s="357">
        <v>263</v>
      </c>
      <c r="F106" s="357">
        <v>218</v>
      </c>
      <c r="G106" s="55" t="s">
        <v>219</v>
      </c>
      <c r="H106" s="55"/>
      <c r="I106" s="55"/>
    </row>
    <row r="107" spans="1:9" s="244" customFormat="1" ht="13" customHeight="1" x14ac:dyDescent="0.2">
      <c r="A107" s="85" t="s">
        <v>220</v>
      </c>
      <c r="B107" s="86"/>
      <c r="C107" s="249">
        <f t="shared" si="2"/>
        <v>14</v>
      </c>
      <c r="D107" s="357">
        <v>7</v>
      </c>
      <c r="E107" s="357">
        <v>7</v>
      </c>
      <c r="F107" s="357">
        <v>5</v>
      </c>
      <c r="G107" s="55" t="s">
        <v>221</v>
      </c>
      <c r="H107" s="55"/>
      <c r="I107" s="55"/>
    </row>
    <row r="108" spans="1:9" s="244" customFormat="1" ht="13" customHeight="1" x14ac:dyDescent="0.2">
      <c r="A108" s="85" t="s">
        <v>222</v>
      </c>
      <c r="B108" s="86"/>
      <c r="C108" s="249">
        <f t="shared" si="2"/>
        <v>165</v>
      </c>
      <c r="D108" s="357">
        <v>82</v>
      </c>
      <c r="E108" s="357">
        <v>83</v>
      </c>
      <c r="F108" s="357">
        <v>65</v>
      </c>
      <c r="G108" s="55" t="s">
        <v>223</v>
      </c>
      <c r="H108" s="55"/>
      <c r="I108" s="55"/>
    </row>
    <row r="109" spans="1:9" s="244" customFormat="1" ht="13" customHeight="1" x14ac:dyDescent="0.2">
      <c r="A109" s="85" t="s">
        <v>224</v>
      </c>
      <c r="B109" s="86"/>
      <c r="C109" s="249">
        <f t="shared" si="2"/>
        <v>376</v>
      </c>
      <c r="D109" s="357">
        <v>181</v>
      </c>
      <c r="E109" s="357">
        <v>195</v>
      </c>
      <c r="F109" s="357">
        <v>155</v>
      </c>
      <c r="G109" s="55" t="s">
        <v>225</v>
      </c>
      <c r="H109" s="55"/>
      <c r="I109" s="55"/>
    </row>
    <row r="110" spans="1:9" s="244" customFormat="1" ht="13" customHeight="1" x14ac:dyDescent="0.2">
      <c r="A110" s="85" t="s">
        <v>226</v>
      </c>
      <c r="B110" s="86"/>
      <c r="C110" s="249">
        <f t="shared" si="2"/>
        <v>174</v>
      </c>
      <c r="D110" s="357">
        <v>87</v>
      </c>
      <c r="E110" s="357">
        <v>87</v>
      </c>
      <c r="F110" s="357">
        <v>92</v>
      </c>
      <c r="G110" s="55" t="s">
        <v>227</v>
      </c>
      <c r="H110" s="55"/>
      <c r="I110" s="55"/>
    </row>
    <row r="111" spans="1:9" s="244" customFormat="1" ht="13" customHeight="1" x14ac:dyDescent="0.2">
      <c r="A111" s="85" t="s">
        <v>228</v>
      </c>
      <c r="B111" s="86"/>
      <c r="C111" s="249">
        <f t="shared" si="2"/>
        <v>117</v>
      </c>
      <c r="D111" s="357">
        <v>75</v>
      </c>
      <c r="E111" s="357">
        <v>42</v>
      </c>
      <c r="F111" s="357">
        <v>116</v>
      </c>
      <c r="G111" s="55" t="s">
        <v>229</v>
      </c>
      <c r="H111" s="55"/>
      <c r="I111" s="55"/>
    </row>
    <row r="112" spans="1:9" s="244" customFormat="1" ht="13" customHeight="1" x14ac:dyDescent="0.2">
      <c r="A112" s="85" t="s">
        <v>230</v>
      </c>
      <c r="B112" s="86"/>
      <c r="C112" s="249">
        <f t="shared" si="2"/>
        <v>52</v>
      </c>
      <c r="D112" s="357">
        <v>26</v>
      </c>
      <c r="E112" s="357">
        <v>26</v>
      </c>
      <c r="F112" s="357">
        <v>25</v>
      </c>
      <c r="G112" s="55" t="s">
        <v>231</v>
      </c>
      <c r="H112" s="55"/>
      <c r="I112" s="55"/>
    </row>
    <row r="113" spans="1:9" s="244" customFormat="1" ht="13" customHeight="1" x14ac:dyDescent="0.2">
      <c r="A113" s="85" t="s">
        <v>232</v>
      </c>
      <c r="B113" s="86"/>
      <c r="C113" s="249">
        <f t="shared" si="2"/>
        <v>11</v>
      </c>
      <c r="D113" s="357">
        <v>6</v>
      </c>
      <c r="E113" s="357">
        <v>5</v>
      </c>
      <c r="F113" s="357">
        <v>5</v>
      </c>
      <c r="G113" s="55" t="s">
        <v>233</v>
      </c>
      <c r="H113" s="55"/>
      <c r="I113" s="55"/>
    </row>
    <row r="114" spans="1:9" s="31" customFormat="1" ht="19.899999999999999" customHeight="1" x14ac:dyDescent="0.2">
      <c r="A114" s="29" t="s">
        <v>145</v>
      </c>
      <c r="B114" s="77"/>
      <c r="C114" s="30"/>
      <c r="D114" s="30"/>
      <c r="E114" s="29"/>
      <c r="F114" s="30"/>
      <c r="G114" s="30"/>
    </row>
    <row r="115" spans="1:9" s="244" customFormat="1" ht="15" customHeight="1" x14ac:dyDescent="0.2">
      <c r="A115" s="88"/>
      <c r="B115" s="88"/>
      <c r="F115" s="371"/>
      <c r="G115" s="371"/>
      <c r="H115" s="371"/>
      <c r="I115" s="371"/>
    </row>
    <row r="116" spans="1:9" s="244" customFormat="1" ht="14.15" customHeight="1" x14ac:dyDescent="0.2">
      <c r="A116" s="401" t="s">
        <v>484</v>
      </c>
      <c r="B116" s="79"/>
      <c r="C116" s="402" t="s">
        <v>60</v>
      </c>
      <c r="D116" s="376"/>
      <c r="E116" s="376"/>
      <c r="F116" s="403" t="s">
        <v>61</v>
      </c>
      <c r="G116" s="404"/>
      <c r="H116" s="404"/>
      <c r="I116" s="80"/>
    </row>
    <row r="117" spans="1:9" s="244" customFormat="1" ht="14.15" customHeight="1" x14ac:dyDescent="0.2">
      <c r="A117" s="371"/>
      <c r="B117" s="81"/>
      <c r="C117" s="82" t="s">
        <v>32</v>
      </c>
      <c r="D117" s="82" t="s">
        <v>62</v>
      </c>
      <c r="E117" s="334" t="s">
        <v>63</v>
      </c>
      <c r="F117" s="396"/>
      <c r="G117" s="391"/>
      <c r="H117" s="391"/>
      <c r="I117" s="32"/>
    </row>
    <row r="118" spans="1:9" s="244" customFormat="1" ht="13" customHeight="1" x14ac:dyDescent="0.2">
      <c r="A118" s="85" t="s">
        <v>552</v>
      </c>
      <c r="B118" s="86"/>
      <c r="C118" s="249">
        <f t="shared" ref="C118:C144" si="3">D118+E118</f>
        <v>6</v>
      </c>
      <c r="D118" s="357">
        <v>4</v>
      </c>
      <c r="E118" s="357">
        <v>2</v>
      </c>
      <c r="F118" s="357">
        <v>3</v>
      </c>
      <c r="G118" s="55" t="s">
        <v>234</v>
      </c>
      <c r="H118" s="55"/>
      <c r="I118" s="55"/>
    </row>
    <row r="119" spans="1:9" s="244" customFormat="1" ht="13" customHeight="1" x14ac:dyDescent="0.2">
      <c r="A119" s="85" t="s">
        <v>553</v>
      </c>
      <c r="B119" s="86"/>
      <c r="C119" s="249">
        <f t="shared" si="3"/>
        <v>413</v>
      </c>
      <c r="D119" s="357">
        <v>199</v>
      </c>
      <c r="E119" s="357">
        <v>214</v>
      </c>
      <c r="F119" s="357">
        <v>179</v>
      </c>
      <c r="G119" s="55" t="s">
        <v>235</v>
      </c>
      <c r="H119" s="55"/>
      <c r="I119" s="55"/>
    </row>
    <row r="120" spans="1:9" s="244" customFormat="1" ht="13" customHeight="1" x14ac:dyDescent="0.2">
      <c r="A120" s="85" t="s">
        <v>551</v>
      </c>
      <c r="B120" s="86"/>
      <c r="C120" s="249">
        <f t="shared" si="3"/>
        <v>37</v>
      </c>
      <c r="D120" s="357">
        <v>18</v>
      </c>
      <c r="E120" s="357">
        <v>19</v>
      </c>
      <c r="F120" s="357">
        <v>23</v>
      </c>
      <c r="G120" s="55" t="s">
        <v>236</v>
      </c>
      <c r="H120" s="55"/>
      <c r="I120" s="55"/>
    </row>
    <row r="121" spans="1:9" s="244" customFormat="1" ht="13" customHeight="1" x14ac:dyDescent="0.2">
      <c r="A121" s="85" t="s">
        <v>237</v>
      </c>
      <c r="B121" s="86"/>
      <c r="C121" s="249">
        <f t="shared" si="3"/>
        <v>1358</v>
      </c>
      <c r="D121" s="357">
        <v>665</v>
      </c>
      <c r="E121" s="357">
        <v>693</v>
      </c>
      <c r="F121" s="357">
        <v>611</v>
      </c>
      <c r="G121" s="55" t="s">
        <v>238</v>
      </c>
      <c r="H121" s="55"/>
      <c r="I121" s="55"/>
    </row>
    <row r="122" spans="1:9" s="244" customFormat="1" ht="13" customHeight="1" x14ac:dyDescent="0.2">
      <c r="A122" s="85" t="s">
        <v>239</v>
      </c>
      <c r="B122" s="86"/>
      <c r="C122" s="249">
        <f t="shared" si="3"/>
        <v>1038</v>
      </c>
      <c r="D122" s="357">
        <v>495</v>
      </c>
      <c r="E122" s="357">
        <v>543</v>
      </c>
      <c r="F122" s="357">
        <v>466</v>
      </c>
      <c r="G122" s="55" t="s">
        <v>240</v>
      </c>
      <c r="H122" s="55"/>
      <c r="I122" s="55"/>
    </row>
    <row r="123" spans="1:9" s="244" customFormat="1" ht="14.5" customHeight="1" x14ac:dyDescent="0.2">
      <c r="A123" s="374" t="s">
        <v>241</v>
      </c>
      <c r="B123" s="400"/>
      <c r="C123" s="250">
        <f t="shared" si="3"/>
        <v>20392</v>
      </c>
      <c r="D123" s="250">
        <f>SUM(D76:D113,D118:D122)</f>
        <v>10007</v>
      </c>
      <c r="E123" s="250">
        <f>SUM(E76:E113,E118:E122)</f>
        <v>10385</v>
      </c>
      <c r="F123" s="250">
        <f>SUM(F76:F113,F118:F122)</f>
        <v>9473</v>
      </c>
      <c r="G123" s="87"/>
      <c r="H123" s="87"/>
      <c r="I123" s="87"/>
    </row>
    <row r="124" spans="1:9" s="244" customFormat="1" ht="13" customHeight="1" x14ac:dyDescent="0.2">
      <c r="A124" s="85" t="s">
        <v>242</v>
      </c>
      <c r="B124" s="89"/>
      <c r="C124" s="249">
        <f t="shared" si="3"/>
        <v>3290</v>
      </c>
      <c r="D124" s="357">
        <v>1585</v>
      </c>
      <c r="E124" s="357">
        <v>1705</v>
      </c>
      <c r="F124" s="357">
        <v>1475</v>
      </c>
      <c r="G124" s="55" t="s">
        <v>243</v>
      </c>
      <c r="H124" s="55"/>
      <c r="I124" s="55"/>
    </row>
    <row r="125" spans="1:9" s="244" customFormat="1" ht="13" customHeight="1" x14ac:dyDescent="0.2">
      <c r="A125" s="85" t="s">
        <v>244</v>
      </c>
      <c r="B125" s="86"/>
      <c r="C125" s="249">
        <f t="shared" si="3"/>
        <v>1423</v>
      </c>
      <c r="D125" s="357">
        <v>686</v>
      </c>
      <c r="E125" s="357">
        <v>737</v>
      </c>
      <c r="F125" s="357">
        <v>676</v>
      </c>
      <c r="G125" s="55" t="s">
        <v>245</v>
      </c>
      <c r="H125" s="55"/>
      <c r="I125" s="55"/>
    </row>
    <row r="126" spans="1:9" s="244" customFormat="1" ht="13" customHeight="1" x14ac:dyDescent="0.2">
      <c r="A126" s="85" t="s">
        <v>246</v>
      </c>
      <c r="B126" s="86"/>
      <c r="C126" s="249">
        <f t="shared" si="3"/>
        <v>3055</v>
      </c>
      <c r="D126" s="357">
        <v>1502</v>
      </c>
      <c r="E126" s="357">
        <v>1553</v>
      </c>
      <c r="F126" s="357">
        <v>1440</v>
      </c>
      <c r="G126" s="55" t="s">
        <v>247</v>
      </c>
      <c r="H126" s="55"/>
      <c r="I126" s="55"/>
    </row>
    <row r="127" spans="1:9" s="244" customFormat="1" ht="13" customHeight="1" x14ac:dyDescent="0.2">
      <c r="A127" s="85" t="s">
        <v>248</v>
      </c>
      <c r="B127" s="86"/>
      <c r="C127" s="249">
        <f t="shared" si="3"/>
        <v>1196</v>
      </c>
      <c r="D127" s="358">
        <v>591</v>
      </c>
      <c r="E127" s="358">
        <v>605</v>
      </c>
      <c r="F127" s="358">
        <v>549</v>
      </c>
      <c r="G127" s="55" t="s">
        <v>249</v>
      </c>
      <c r="H127" s="55"/>
      <c r="I127" s="55"/>
    </row>
    <row r="128" spans="1:9" s="244" customFormat="1" ht="13" customHeight="1" x14ac:dyDescent="0.2">
      <c r="A128" s="85" t="s">
        <v>250</v>
      </c>
      <c r="B128" s="86"/>
      <c r="C128" s="249">
        <f t="shared" si="3"/>
        <v>775</v>
      </c>
      <c r="D128" s="357">
        <v>398</v>
      </c>
      <c r="E128" s="357">
        <v>377</v>
      </c>
      <c r="F128" s="357">
        <v>275</v>
      </c>
      <c r="G128" s="55" t="s">
        <v>251</v>
      </c>
      <c r="H128" s="55"/>
      <c r="I128" s="55"/>
    </row>
    <row r="129" spans="1:9" s="244" customFormat="1" ht="13" customHeight="1" x14ac:dyDescent="0.2">
      <c r="A129" s="85" t="s">
        <v>252</v>
      </c>
      <c r="B129" s="86"/>
      <c r="C129" s="249">
        <f t="shared" si="3"/>
        <v>541</v>
      </c>
      <c r="D129" s="357">
        <v>276</v>
      </c>
      <c r="E129" s="357">
        <v>265</v>
      </c>
      <c r="F129" s="357">
        <v>259</v>
      </c>
      <c r="G129" s="55" t="s">
        <v>253</v>
      </c>
      <c r="H129" s="55"/>
      <c r="I129" s="55"/>
    </row>
    <row r="130" spans="1:9" s="244" customFormat="1" ht="13" customHeight="1" x14ac:dyDescent="0.2">
      <c r="A130" s="85" t="s">
        <v>254</v>
      </c>
      <c r="B130" s="86"/>
      <c r="C130" s="249">
        <f t="shared" si="3"/>
        <v>301</v>
      </c>
      <c r="D130" s="357">
        <v>145</v>
      </c>
      <c r="E130" s="357">
        <v>156</v>
      </c>
      <c r="F130" s="357">
        <v>141</v>
      </c>
      <c r="G130" s="55" t="s">
        <v>255</v>
      </c>
      <c r="H130" s="55"/>
      <c r="I130" s="55"/>
    </row>
    <row r="131" spans="1:9" s="244" customFormat="1" ht="13" customHeight="1" x14ac:dyDescent="0.2">
      <c r="A131" s="85" t="s">
        <v>256</v>
      </c>
      <c r="B131" s="86"/>
      <c r="C131" s="249">
        <f t="shared" si="3"/>
        <v>2176</v>
      </c>
      <c r="D131" s="357">
        <v>1089</v>
      </c>
      <c r="E131" s="357">
        <v>1087</v>
      </c>
      <c r="F131" s="357">
        <v>948</v>
      </c>
      <c r="G131" s="55" t="s">
        <v>257</v>
      </c>
      <c r="H131" s="55"/>
      <c r="I131" s="55"/>
    </row>
    <row r="132" spans="1:9" s="244" customFormat="1" ht="13" customHeight="1" x14ac:dyDescent="0.2">
      <c r="A132" s="85" t="s">
        <v>258</v>
      </c>
      <c r="B132" s="86"/>
      <c r="C132" s="249">
        <f t="shared" si="3"/>
        <v>580</v>
      </c>
      <c r="D132" s="357">
        <v>267</v>
      </c>
      <c r="E132" s="357">
        <v>313</v>
      </c>
      <c r="F132" s="357">
        <v>261</v>
      </c>
      <c r="G132" s="55" t="s">
        <v>259</v>
      </c>
      <c r="H132" s="55"/>
      <c r="I132" s="55"/>
    </row>
    <row r="133" spans="1:9" s="244" customFormat="1" ht="13" customHeight="1" x14ac:dyDescent="0.2">
      <c r="A133" s="85" t="s">
        <v>260</v>
      </c>
      <c r="B133" s="86"/>
      <c r="C133" s="249">
        <f t="shared" si="3"/>
        <v>831</v>
      </c>
      <c r="D133" s="357">
        <v>404</v>
      </c>
      <c r="E133" s="357">
        <v>427</v>
      </c>
      <c r="F133" s="357">
        <v>352</v>
      </c>
      <c r="G133" s="55" t="s">
        <v>261</v>
      </c>
      <c r="H133" s="55"/>
      <c r="I133" s="55"/>
    </row>
    <row r="134" spans="1:9" s="244" customFormat="1" ht="13" customHeight="1" x14ac:dyDescent="0.2">
      <c r="A134" s="85" t="s">
        <v>262</v>
      </c>
      <c r="B134" s="86"/>
      <c r="C134" s="249">
        <f t="shared" si="3"/>
        <v>562</v>
      </c>
      <c r="D134" s="357">
        <v>275</v>
      </c>
      <c r="E134" s="357">
        <v>287</v>
      </c>
      <c r="F134" s="357">
        <v>221</v>
      </c>
      <c r="G134" s="55" t="s">
        <v>263</v>
      </c>
      <c r="H134" s="55"/>
      <c r="I134" s="55"/>
    </row>
    <row r="135" spans="1:9" s="244" customFormat="1" ht="13" customHeight="1" x14ac:dyDescent="0.2">
      <c r="A135" s="85" t="s">
        <v>264</v>
      </c>
      <c r="B135" s="86"/>
      <c r="C135" s="249">
        <f t="shared" si="3"/>
        <v>532</v>
      </c>
      <c r="D135" s="357">
        <v>270</v>
      </c>
      <c r="E135" s="357">
        <v>262</v>
      </c>
      <c r="F135" s="357">
        <v>262</v>
      </c>
      <c r="G135" s="55" t="s">
        <v>265</v>
      </c>
      <c r="H135" s="55"/>
      <c r="I135" s="55"/>
    </row>
    <row r="136" spans="1:9" s="244" customFormat="1" ht="13" customHeight="1" x14ac:dyDescent="0.2">
      <c r="A136" s="85" t="s">
        <v>266</v>
      </c>
      <c r="B136" s="86"/>
      <c r="C136" s="249">
        <f t="shared" si="3"/>
        <v>1557</v>
      </c>
      <c r="D136" s="357">
        <v>758</v>
      </c>
      <c r="E136" s="357">
        <v>799</v>
      </c>
      <c r="F136" s="357">
        <v>717</v>
      </c>
      <c r="G136" s="55" t="s">
        <v>267</v>
      </c>
      <c r="H136" s="55"/>
      <c r="I136" s="55"/>
    </row>
    <row r="137" spans="1:9" s="244" customFormat="1" ht="13" customHeight="1" x14ac:dyDescent="0.2">
      <c r="A137" s="85" t="s">
        <v>268</v>
      </c>
      <c r="B137" s="86"/>
      <c r="C137" s="249">
        <f t="shared" si="3"/>
        <v>3104</v>
      </c>
      <c r="D137" s="357">
        <v>1477</v>
      </c>
      <c r="E137" s="357">
        <v>1627</v>
      </c>
      <c r="F137" s="357">
        <v>1390</v>
      </c>
      <c r="G137" s="55" t="s">
        <v>269</v>
      </c>
      <c r="H137" s="55"/>
      <c r="I137" s="55"/>
    </row>
    <row r="138" spans="1:9" s="244" customFormat="1" ht="13" customHeight="1" x14ac:dyDescent="0.2">
      <c r="A138" s="85" t="s">
        <v>270</v>
      </c>
      <c r="B138" s="86"/>
      <c r="C138" s="249">
        <f t="shared" si="3"/>
        <v>907</v>
      </c>
      <c r="D138" s="357">
        <v>450</v>
      </c>
      <c r="E138" s="357">
        <v>457</v>
      </c>
      <c r="F138" s="357">
        <v>411</v>
      </c>
      <c r="G138" s="55" t="s">
        <v>271</v>
      </c>
      <c r="H138" s="55"/>
      <c r="I138" s="55"/>
    </row>
    <row r="139" spans="1:9" s="244" customFormat="1" ht="13" customHeight="1" x14ac:dyDescent="0.2">
      <c r="A139" s="85" t="s">
        <v>272</v>
      </c>
      <c r="B139" s="86"/>
      <c r="C139" s="249">
        <f t="shared" si="3"/>
        <v>1922</v>
      </c>
      <c r="D139" s="357">
        <v>946</v>
      </c>
      <c r="E139" s="357">
        <v>976</v>
      </c>
      <c r="F139" s="357">
        <v>857</v>
      </c>
      <c r="G139" s="55" t="s">
        <v>273</v>
      </c>
      <c r="H139" s="55"/>
      <c r="I139" s="55"/>
    </row>
    <row r="140" spans="1:9" s="244" customFormat="1" ht="13" customHeight="1" x14ac:dyDescent="0.2">
      <c r="A140" s="85" t="s">
        <v>274</v>
      </c>
      <c r="B140" s="86"/>
      <c r="C140" s="249">
        <f t="shared" si="3"/>
        <v>214</v>
      </c>
      <c r="D140" s="357">
        <v>98</v>
      </c>
      <c r="E140" s="357">
        <v>116</v>
      </c>
      <c r="F140" s="357">
        <v>114</v>
      </c>
      <c r="G140" s="55" t="s">
        <v>275</v>
      </c>
      <c r="H140" s="55"/>
      <c r="I140" s="55"/>
    </row>
    <row r="141" spans="1:9" s="244" customFormat="1" ht="13" customHeight="1" x14ac:dyDescent="0.2">
      <c r="A141" s="85" t="s">
        <v>276</v>
      </c>
      <c r="B141" s="86"/>
      <c r="C141" s="249">
        <f t="shared" si="3"/>
        <v>11</v>
      </c>
      <c r="D141" s="357">
        <v>6</v>
      </c>
      <c r="E141" s="357">
        <v>5</v>
      </c>
      <c r="F141" s="357">
        <v>5</v>
      </c>
      <c r="G141" s="55" t="s">
        <v>277</v>
      </c>
      <c r="H141" s="55"/>
      <c r="I141" s="55"/>
    </row>
    <row r="142" spans="1:9" s="244" customFormat="1" ht="13" customHeight="1" x14ac:dyDescent="0.2">
      <c r="A142" s="85" t="s">
        <v>278</v>
      </c>
      <c r="B142" s="86"/>
      <c r="C142" s="249">
        <f t="shared" si="3"/>
        <v>1135</v>
      </c>
      <c r="D142" s="357">
        <v>553</v>
      </c>
      <c r="E142" s="357">
        <v>582</v>
      </c>
      <c r="F142" s="357">
        <v>533</v>
      </c>
      <c r="G142" s="55" t="s">
        <v>279</v>
      </c>
      <c r="H142" s="55"/>
      <c r="I142" s="55"/>
    </row>
    <row r="143" spans="1:9" s="244" customFormat="1" ht="13" customHeight="1" x14ac:dyDescent="0.2">
      <c r="A143" s="85" t="s">
        <v>280</v>
      </c>
      <c r="B143" s="86"/>
      <c r="C143" s="249">
        <f t="shared" si="3"/>
        <v>1014</v>
      </c>
      <c r="D143" s="357">
        <v>500</v>
      </c>
      <c r="E143" s="357">
        <v>514</v>
      </c>
      <c r="F143" s="357">
        <v>474</v>
      </c>
      <c r="G143" s="55" t="s">
        <v>281</v>
      </c>
      <c r="H143" s="55"/>
      <c r="I143" s="55"/>
    </row>
    <row r="144" spans="1:9" s="244" customFormat="1" ht="14.5" customHeight="1" x14ac:dyDescent="0.2">
      <c r="A144" s="374" t="s">
        <v>282</v>
      </c>
      <c r="B144" s="400"/>
      <c r="C144" s="250">
        <f t="shared" si="3"/>
        <v>25126</v>
      </c>
      <c r="D144" s="250">
        <f>SUM(D124:D143)</f>
        <v>12276</v>
      </c>
      <c r="E144" s="250">
        <f>SUM(E124:E143)</f>
        <v>12850</v>
      </c>
      <c r="F144" s="250">
        <f>SUM(F124:F143)</f>
        <v>11360</v>
      </c>
      <c r="G144" s="87"/>
      <c r="H144" s="87"/>
      <c r="I144" s="87"/>
    </row>
    <row r="145" spans="1:9" s="38" customFormat="1" ht="16.899999999999999" customHeight="1" x14ac:dyDescent="0.2">
      <c r="A145" s="85"/>
      <c r="B145" s="85"/>
      <c r="C145" s="75"/>
      <c r="D145" s="75"/>
      <c r="E145" s="75"/>
      <c r="F145" s="75"/>
      <c r="H145" s="90"/>
      <c r="I145" s="235" t="s">
        <v>16</v>
      </c>
    </row>
    <row r="146" spans="1:9" s="244" customFormat="1" x14ac:dyDescent="0.2">
      <c r="A146" s="88"/>
      <c r="B146" s="88"/>
      <c r="D146" s="194"/>
      <c r="E146" s="194"/>
      <c r="F146" s="194"/>
    </row>
    <row r="147" spans="1:9" s="244" customFormat="1" x14ac:dyDescent="0.2">
      <c r="A147" s="88"/>
      <c r="B147" s="88"/>
    </row>
    <row r="148" spans="1:9" s="244" customFormat="1" x14ac:dyDescent="0.2">
      <c r="A148" s="88"/>
      <c r="B148" s="88"/>
    </row>
    <row r="149" spans="1:9" s="244" customFormat="1" x14ac:dyDescent="0.2">
      <c r="A149" s="88"/>
      <c r="B149" s="88"/>
    </row>
    <row r="150" spans="1:9" s="244" customFormat="1" x14ac:dyDescent="0.2">
      <c r="A150" s="88"/>
      <c r="B150" s="88"/>
    </row>
    <row r="151" spans="1:9" s="244" customFormat="1" x14ac:dyDescent="0.2">
      <c r="A151" s="88"/>
      <c r="B151" s="88"/>
    </row>
    <row r="152" spans="1:9" s="244" customFormat="1" x14ac:dyDescent="0.2">
      <c r="A152" s="88"/>
      <c r="B152" s="88"/>
    </row>
    <row r="153" spans="1:9" s="244" customFormat="1" x14ac:dyDescent="0.2">
      <c r="A153" s="88"/>
      <c r="B153" s="88"/>
    </row>
    <row r="154" spans="1:9" s="244" customFormat="1" x14ac:dyDescent="0.2">
      <c r="A154" s="88"/>
      <c r="B154" s="88"/>
    </row>
    <row r="155" spans="1:9" s="244" customFormat="1" x14ac:dyDescent="0.2">
      <c r="A155" s="88"/>
      <c r="B155" s="88"/>
    </row>
    <row r="156" spans="1:9" s="244" customFormat="1" x14ac:dyDescent="0.2">
      <c r="A156" s="88"/>
      <c r="B156" s="88"/>
    </row>
    <row r="157" spans="1:9" s="244" customFormat="1" x14ac:dyDescent="0.2">
      <c r="A157" s="88"/>
      <c r="B157" s="88"/>
    </row>
    <row r="158" spans="1:9" s="244" customFormat="1" x14ac:dyDescent="0.2">
      <c r="A158" s="88"/>
      <c r="B158" s="88"/>
    </row>
    <row r="159" spans="1:9" s="244" customFormat="1" x14ac:dyDescent="0.2">
      <c r="A159" s="88"/>
      <c r="B159" s="88"/>
    </row>
    <row r="160" spans="1:9" s="244" customFormat="1" x14ac:dyDescent="0.2">
      <c r="A160" s="88"/>
      <c r="B160" s="88"/>
    </row>
    <row r="161" spans="1:2" s="244" customFormat="1" x14ac:dyDescent="0.2">
      <c r="A161" s="88"/>
      <c r="B161" s="88"/>
    </row>
    <row r="162" spans="1:2" s="244" customFormat="1" x14ac:dyDescent="0.2">
      <c r="A162" s="88"/>
      <c r="B162" s="88"/>
    </row>
    <row r="163" spans="1:2" s="244" customFormat="1" x14ac:dyDescent="0.2">
      <c r="A163" s="88"/>
      <c r="B163" s="88"/>
    </row>
    <row r="164" spans="1:2" s="244" customFormat="1" x14ac:dyDescent="0.2">
      <c r="A164" s="88"/>
      <c r="B164" s="88"/>
    </row>
    <row r="165" spans="1:2" s="244" customFormat="1" x14ac:dyDescent="0.2">
      <c r="A165" s="88"/>
      <c r="B165" s="88"/>
    </row>
    <row r="166" spans="1:2" s="244" customFormat="1" x14ac:dyDescent="0.2">
      <c r="A166" s="88"/>
      <c r="B166" s="88"/>
    </row>
    <row r="167" spans="1:2" s="244" customFormat="1" x14ac:dyDescent="0.2">
      <c r="A167" s="88"/>
      <c r="B167" s="88"/>
    </row>
    <row r="168" spans="1:2" s="244" customFormat="1" x14ac:dyDescent="0.2">
      <c r="A168" s="88"/>
      <c r="B168" s="88"/>
    </row>
    <row r="169" spans="1:2" s="244" customFormat="1" x14ac:dyDescent="0.2">
      <c r="A169" s="88"/>
      <c r="B169" s="88"/>
    </row>
    <row r="170" spans="1:2" s="244" customFormat="1" x14ac:dyDescent="0.2">
      <c r="A170" s="88"/>
      <c r="B170" s="88"/>
    </row>
    <row r="171" spans="1:2" s="244" customFormat="1" x14ac:dyDescent="0.2">
      <c r="A171" s="88"/>
      <c r="B171" s="88"/>
    </row>
    <row r="172" spans="1:2" s="244" customFormat="1" x14ac:dyDescent="0.2">
      <c r="A172" s="88"/>
      <c r="B172" s="88"/>
    </row>
    <row r="173" spans="1:2" s="244" customFormat="1" x14ac:dyDescent="0.2">
      <c r="A173" s="88"/>
      <c r="B173" s="88"/>
    </row>
    <row r="174" spans="1:2" s="244" customFormat="1" x14ac:dyDescent="0.2">
      <c r="A174" s="88"/>
      <c r="B174" s="88"/>
    </row>
    <row r="175" spans="1:2" s="244" customFormat="1" x14ac:dyDescent="0.2">
      <c r="A175" s="88"/>
      <c r="B175" s="88"/>
    </row>
  </sheetData>
  <mergeCells count="18">
    <mergeCell ref="F59:I59"/>
    <mergeCell ref="A3:A4"/>
    <mergeCell ref="C3:E3"/>
    <mergeCell ref="F3:F4"/>
    <mergeCell ref="G3:H4"/>
    <mergeCell ref="A42:B42"/>
    <mergeCell ref="A144:B144"/>
    <mergeCell ref="A60:A61"/>
    <mergeCell ref="C60:E60"/>
    <mergeCell ref="F60:F61"/>
    <mergeCell ref="G60:H61"/>
    <mergeCell ref="A75:B75"/>
    <mergeCell ref="F115:I115"/>
    <mergeCell ref="A116:A117"/>
    <mergeCell ref="C116:E116"/>
    <mergeCell ref="F116:F117"/>
    <mergeCell ref="G116:H117"/>
    <mergeCell ref="A123:B123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0" firstPageNumber="22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  <rowBreaks count="2" manualBreakCount="2">
    <brk id="57" max="16383" man="1"/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8"/>
  <sheetViews>
    <sheetView zoomScaleNormal="100" workbookViewId="0">
      <pane ySplit="3" topLeftCell="A4" activePane="bottomLeft" state="frozen"/>
      <selection activeCell="S24" sqref="S24"/>
      <selection pane="bottomLeft"/>
    </sheetView>
  </sheetViews>
  <sheetFormatPr defaultColWidth="9.09765625" defaultRowHeight="12" x14ac:dyDescent="0.2"/>
  <cols>
    <col min="1" max="2" width="5.69921875" style="77" customWidth="1"/>
    <col min="3" max="10" width="7" style="40" customWidth="1"/>
    <col min="11" max="11" width="12.69921875" style="40" customWidth="1"/>
    <col min="12" max="13" width="7" style="40" customWidth="1"/>
    <col min="14" max="16384" width="9.09765625" style="40"/>
  </cols>
  <sheetData>
    <row r="1" spans="1:13" s="31" customFormat="1" ht="19.899999999999999" customHeight="1" x14ac:dyDescent="0.2">
      <c r="A1" s="29" t="s">
        <v>283</v>
      </c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31" customFormat="1" ht="19.899999999999999" customHeight="1" x14ac:dyDescent="0.2">
      <c r="A2" s="210"/>
      <c r="B2" s="210"/>
      <c r="C2" s="209"/>
      <c r="D2" s="209"/>
      <c r="E2" s="209"/>
      <c r="F2" s="209"/>
      <c r="G2" s="209"/>
      <c r="H2" s="209"/>
      <c r="I2" s="371" t="s">
        <v>21</v>
      </c>
      <c r="J2" s="371"/>
      <c r="K2" s="371"/>
      <c r="L2" s="371"/>
      <c r="M2" s="371"/>
    </row>
    <row r="3" spans="1:13" s="212" customFormat="1" ht="18.649999999999999" customHeight="1" x14ac:dyDescent="0.2">
      <c r="A3" s="227" t="s">
        <v>0</v>
      </c>
      <c r="B3" s="224" t="s">
        <v>284</v>
      </c>
      <c r="C3" s="365" t="s">
        <v>285</v>
      </c>
      <c r="D3" s="366"/>
      <c r="E3" s="365" t="s">
        <v>286</v>
      </c>
      <c r="F3" s="366"/>
      <c r="G3" s="365" t="s">
        <v>287</v>
      </c>
      <c r="H3" s="366"/>
      <c r="I3" s="365" t="s">
        <v>288</v>
      </c>
      <c r="J3" s="366"/>
      <c r="K3" s="211" t="s">
        <v>289</v>
      </c>
      <c r="L3" s="374" t="s">
        <v>32</v>
      </c>
      <c r="M3" s="374"/>
    </row>
    <row r="4" spans="1:13" s="212" customFormat="1" ht="5.15" customHeight="1" x14ac:dyDescent="0.2">
      <c r="A4" s="234"/>
      <c r="B4" s="222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</row>
    <row r="5" spans="1:13" s="31" customFormat="1" ht="12" customHeight="1" x14ac:dyDescent="0.2">
      <c r="A5" s="85" t="s">
        <v>10</v>
      </c>
      <c r="B5" s="228" t="s">
        <v>1</v>
      </c>
      <c r="C5" s="409">
        <v>8327</v>
      </c>
      <c r="D5" s="409"/>
      <c r="E5" s="409">
        <v>740</v>
      </c>
      <c r="F5" s="409"/>
      <c r="G5" s="409">
        <v>1446</v>
      </c>
      <c r="H5" s="409"/>
      <c r="I5" s="409">
        <v>1239</v>
      </c>
      <c r="J5" s="409"/>
      <c r="K5" s="64">
        <v>151</v>
      </c>
      <c r="L5" s="408">
        <f>SUM(C5:K5)</f>
        <v>11903</v>
      </c>
      <c r="M5" s="408"/>
    </row>
    <row r="6" spans="1:13" s="31" customFormat="1" ht="12" customHeight="1" x14ac:dyDescent="0.2">
      <c r="A6" s="234">
        <v>30</v>
      </c>
      <c r="B6" s="228" t="s">
        <v>9</v>
      </c>
      <c r="C6" s="409">
        <v>37598</v>
      </c>
      <c r="D6" s="409"/>
      <c r="E6" s="409">
        <v>4352</v>
      </c>
      <c r="F6" s="409"/>
      <c r="G6" s="409">
        <v>8466</v>
      </c>
      <c r="H6" s="409"/>
      <c r="I6" s="409">
        <v>7369</v>
      </c>
      <c r="J6" s="409"/>
      <c r="K6" s="64">
        <v>1139</v>
      </c>
      <c r="L6" s="408">
        <f>SUM(C6:K6)</f>
        <v>58924</v>
      </c>
      <c r="M6" s="408"/>
    </row>
    <row r="7" spans="1:13" s="31" customFormat="1" ht="7" customHeight="1" x14ac:dyDescent="0.2">
      <c r="A7" s="234"/>
      <c r="B7" s="228"/>
      <c r="C7" s="64"/>
      <c r="D7" s="64"/>
      <c r="E7" s="64"/>
      <c r="F7" s="64"/>
      <c r="G7" s="64"/>
      <c r="H7" s="64"/>
      <c r="I7" s="64"/>
      <c r="J7" s="64"/>
      <c r="K7" s="64"/>
      <c r="L7" s="75"/>
      <c r="M7" s="75"/>
    </row>
    <row r="8" spans="1:13" s="31" customFormat="1" ht="12" customHeight="1" x14ac:dyDescent="0.2">
      <c r="A8" s="234">
        <v>35</v>
      </c>
      <c r="B8" s="228" t="s">
        <v>1</v>
      </c>
      <c r="C8" s="409">
        <v>9557</v>
      </c>
      <c r="D8" s="409"/>
      <c r="E8" s="409">
        <v>944</v>
      </c>
      <c r="F8" s="409"/>
      <c r="G8" s="409">
        <v>1720</v>
      </c>
      <c r="H8" s="409"/>
      <c r="I8" s="409">
        <v>1361</v>
      </c>
      <c r="J8" s="409"/>
      <c r="K8" s="64">
        <v>36</v>
      </c>
      <c r="L8" s="408">
        <f>SUM(C8:K8)</f>
        <v>13618</v>
      </c>
      <c r="M8" s="408"/>
    </row>
    <row r="9" spans="1:13" s="31" customFormat="1" ht="12" customHeight="1" x14ac:dyDescent="0.2">
      <c r="A9" s="234"/>
      <c r="B9" s="228" t="s">
        <v>9</v>
      </c>
      <c r="C9" s="409">
        <v>41180</v>
      </c>
      <c r="D9" s="409"/>
      <c r="E9" s="409">
        <v>5102</v>
      </c>
      <c r="F9" s="409"/>
      <c r="G9" s="409">
        <v>9084</v>
      </c>
      <c r="H9" s="409"/>
      <c r="I9" s="409">
        <v>7574</v>
      </c>
      <c r="J9" s="409"/>
      <c r="K9" s="64">
        <v>535</v>
      </c>
      <c r="L9" s="408">
        <f>SUM(C9:K9)</f>
        <v>63475</v>
      </c>
      <c r="M9" s="408"/>
    </row>
    <row r="10" spans="1:13" s="31" customFormat="1" ht="4.5" customHeight="1" x14ac:dyDescent="0.2">
      <c r="A10" s="234"/>
      <c r="B10" s="228"/>
      <c r="C10" s="64"/>
      <c r="D10" s="64"/>
      <c r="E10" s="64"/>
      <c r="F10" s="64"/>
      <c r="G10" s="64"/>
      <c r="H10" s="64"/>
      <c r="I10" s="64"/>
      <c r="J10" s="64"/>
      <c r="K10" s="64"/>
      <c r="L10" s="75"/>
      <c r="M10" s="38"/>
    </row>
    <row r="11" spans="1:13" s="31" customFormat="1" ht="12" customHeight="1" x14ac:dyDescent="0.2">
      <c r="A11" s="234">
        <v>40</v>
      </c>
      <c r="B11" s="228" t="s">
        <v>1</v>
      </c>
      <c r="C11" s="409">
        <v>11013</v>
      </c>
      <c r="D11" s="409"/>
      <c r="E11" s="409">
        <v>1872</v>
      </c>
      <c r="F11" s="409"/>
      <c r="G11" s="409">
        <v>2250</v>
      </c>
      <c r="H11" s="409"/>
      <c r="I11" s="409">
        <v>1870</v>
      </c>
      <c r="J11" s="409"/>
      <c r="K11" s="64">
        <v>29</v>
      </c>
      <c r="L11" s="408">
        <f>SUM(C11:K11)</f>
        <v>17034</v>
      </c>
      <c r="M11" s="408"/>
    </row>
    <row r="12" spans="1:13" s="31" customFormat="1" ht="12" customHeight="1" x14ac:dyDescent="0.2">
      <c r="A12" s="234"/>
      <c r="B12" s="228" t="s">
        <v>9</v>
      </c>
      <c r="C12" s="409">
        <v>43219</v>
      </c>
      <c r="D12" s="409"/>
      <c r="E12" s="409">
        <v>7810</v>
      </c>
      <c r="F12" s="409"/>
      <c r="G12" s="409">
        <v>10519</v>
      </c>
      <c r="H12" s="409"/>
      <c r="I12" s="409">
        <v>8779</v>
      </c>
      <c r="J12" s="409"/>
      <c r="K12" s="64">
        <v>586</v>
      </c>
      <c r="L12" s="408">
        <f>SUM(C12:K12)</f>
        <v>70913</v>
      </c>
      <c r="M12" s="408"/>
    </row>
    <row r="13" spans="1:13" s="31" customFormat="1" ht="4.5" customHeight="1" x14ac:dyDescent="0.2">
      <c r="A13" s="234"/>
      <c r="B13" s="228"/>
      <c r="C13" s="64"/>
      <c r="D13" s="64"/>
      <c r="E13" s="64"/>
      <c r="F13" s="64"/>
      <c r="G13" s="64"/>
      <c r="H13" s="64"/>
      <c r="I13" s="64"/>
      <c r="J13" s="64"/>
      <c r="K13" s="64"/>
      <c r="L13" s="75"/>
      <c r="M13" s="38"/>
    </row>
    <row r="14" spans="1:13" s="31" customFormat="1" ht="12" customHeight="1" x14ac:dyDescent="0.2">
      <c r="A14" s="234">
        <v>45</v>
      </c>
      <c r="B14" s="228" t="s">
        <v>1</v>
      </c>
      <c r="C14" s="409">
        <v>11948</v>
      </c>
      <c r="D14" s="409"/>
      <c r="E14" s="409">
        <v>2827</v>
      </c>
      <c r="F14" s="409"/>
      <c r="G14" s="409">
        <v>2916</v>
      </c>
      <c r="H14" s="409"/>
      <c r="I14" s="409">
        <v>3345</v>
      </c>
      <c r="J14" s="409"/>
      <c r="K14" s="64">
        <v>28</v>
      </c>
      <c r="L14" s="408">
        <f>SUM(C14:K14)</f>
        <v>21064</v>
      </c>
      <c r="M14" s="408"/>
    </row>
    <row r="15" spans="1:13" s="31" customFormat="1" ht="12" customHeight="1" x14ac:dyDescent="0.2">
      <c r="A15" s="234"/>
      <c r="B15" s="228" t="s">
        <v>9</v>
      </c>
      <c r="C15" s="409">
        <v>42889</v>
      </c>
      <c r="D15" s="409"/>
      <c r="E15" s="409">
        <v>10437</v>
      </c>
      <c r="F15" s="409"/>
      <c r="G15" s="409">
        <v>11999</v>
      </c>
      <c r="H15" s="409"/>
      <c r="I15" s="409">
        <v>13574</v>
      </c>
      <c r="J15" s="409"/>
      <c r="K15" s="64">
        <v>323</v>
      </c>
      <c r="L15" s="408">
        <f>SUM(C15:K15)</f>
        <v>79222</v>
      </c>
      <c r="M15" s="408"/>
    </row>
    <row r="16" spans="1:13" s="31" customFormat="1" ht="4.5" customHeight="1" x14ac:dyDescent="0.2">
      <c r="A16" s="234"/>
      <c r="B16" s="228"/>
      <c r="C16" s="64"/>
      <c r="D16" s="64"/>
      <c r="E16" s="64"/>
      <c r="F16" s="64"/>
      <c r="G16" s="64"/>
      <c r="H16" s="64"/>
      <c r="I16" s="64"/>
      <c r="J16" s="64"/>
      <c r="K16" s="64"/>
      <c r="L16" s="75"/>
      <c r="M16" s="38"/>
    </row>
    <row r="17" spans="1:13" s="31" customFormat="1" ht="12" customHeight="1" x14ac:dyDescent="0.2">
      <c r="A17" s="234">
        <v>50</v>
      </c>
      <c r="B17" s="228" t="s">
        <v>1</v>
      </c>
      <c r="C17" s="409">
        <v>11905</v>
      </c>
      <c r="D17" s="409"/>
      <c r="E17" s="409">
        <v>4944</v>
      </c>
      <c r="F17" s="409"/>
      <c r="G17" s="409">
        <v>3974</v>
      </c>
      <c r="H17" s="409"/>
      <c r="I17" s="409">
        <v>4777</v>
      </c>
      <c r="J17" s="409"/>
      <c r="K17" s="64">
        <v>9</v>
      </c>
      <c r="L17" s="408">
        <f>SUM(C17:K17)</f>
        <v>25609</v>
      </c>
      <c r="M17" s="408"/>
    </row>
    <row r="18" spans="1:13" s="31" customFormat="1" ht="12" customHeight="1" x14ac:dyDescent="0.2">
      <c r="A18" s="234"/>
      <c r="B18" s="228" t="s">
        <v>9</v>
      </c>
      <c r="C18" s="409">
        <v>39296</v>
      </c>
      <c r="D18" s="409"/>
      <c r="E18" s="409">
        <v>16999</v>
      </c>
      <c r="F18" s="409"/>
      <c r="G18" s="409">
        <v>15692</v>
      </c>
      <c r="H18" s="409"/>
      <c r="I18" s="409">
        <v>17767</v>
      </c>
      <c r="J18" s="409"/>
      <c r="K18" s="64">
        <v>44</v>
      </c>
      <c r="L18" s="408">
        <f>SUM(C18:K18)</f>
        <v>89798</v>
      </c>
      <c r="M18" s="408"/>
    </row>
    <row r="19" spans="1:13" s="31" customFormat="1" ht="4.5" customHeight="1" x14ac:dyDescent="0.2">
      <c r="A19" s="234"/>
      <c r="B19" s="228"/>
      <c r="C19" s="64"/>
      <c r="D19" s="64"/>
      <c r="E19" s="64"/>
      <c r="F19" s="64"/>
      <c r="G19" s="64"/>
      <c r="H19" s="64"/>
      <c r="I19" s="64"/>
      <c r="J19" s="64"/>
      <c r="K19" s="64"/>
      <c r="L19" s="75"/>
      <c r="M19" s="38"/>
    </row>
    <row r="20" spans="1:13" s="31" customFormat="1" ht="12" customHeight="1" x14ac:dyDescent="0.2">
      <c r="A20" s="234">
        <v>55</v>
      </c>
      <c r="B20" s="228" t="s">
        <v>1</v>
      </c>
      <c r="C20" s="410">
        <v>11166</v>
      </c>
      <c r="D20" s="409"/>
      <c r="E20" s="409">
        <v>5828</v>
      </c>
      <c r="F20" s="409"/>
      <c r="G20" s="409">
        <v>4569</v>
      </c>
      <c r="H20" s="409"/>
      <c r="I20" s="409">
        <v>5280</v>
      </c>
      <c r="J20" s="409"/>
      <c r="K20" s="64"/>
      <c r="L20" s="408">
        <f>SUM(C20:K20)</f>
        <v>26843</v>
      </c>
      <c r="M20" s="408"/>
    </row>
    <row r="21" spans="1:13" s="31" customFormat="1" ht="12" customHeight="1" x14ac:dyDescent="0.2">
      <c r="A21" s="234"/>
      <c r="B21" s="228" t="s">
        <v>9</v>
      </c>
      <c r="C21" s="410">
        <v>37255</v>
      </c>
      <c r="D21" s="408"/>
      <c r="E21" s="408">
        <v>20477</v>
      </c>
      <c r="F21" s="408"/>
      <c r="G21" s="408">
        <v>17503</v>
      </c>
      <c r="H21" s="408"/>
      <c r="I21" s="408">
        <v>19031</v>
      </c>
      <c r="J21" s="408"/>
      <c r="K21" s="75"/>
      <c r="L21" s="408">
        <f>SUM(C21:K21)</f>
        <v>94266</v>
      </c>
      <c r="M21" s="408"/>
    </row>
    <row r="22" spans="1:13" s="31" customFormat="1" ht="4.5" customHeight="1" x14ac:dyDescent="0.2">
      <c r="A22" s="234"/>
      <c r="B22" s="228"/>
      <c r="C22" s="64"/>
      <c r="D22" s="64"/>
      <c r="E22" s="64"/>
      <c r="F22" s="64"/>
      <c r="G22" s="64"/>
      <c r="H22" s="64"/>
      <c r="I22" s="64"/>
      <c r="J22" s="64"/>
      <c r="K22" s="64"/>
      <c r="L22" s="75"/>
      <c r="M22" s="38"/>
    </row>
    <row r="23" spans="1:13" s="31" customFormat="1" ht="12" customHeight="1" x14ac:dyDescent="0.2">
      <c r="A23" s="234">
        <v>60</v>
      </c>
      <c r="B23" s="228" t="s">
        <v>1</v>
      </c>
      <c r="C23" s="409">
        <v>11668</v>
      </c>
      <c r="D23" s="409"/>
      <c r="E23" s="409">
        <v>7913</v>
      </c>
      <c r="F23" s="409"/>
      <c r="G23" s="409">
        <v>5701</v>
      </c>
      <c r="H23" s="409"/>
      <c r="I23" s="409">
        <v>6305</v>
      </c>
      <c r="J23" s="409"/>
      <c r="K23" s="64"/>
      <c r="L23" s="408">
        <f>SUM(C23:K23)</f>
        <v>31587</v>
      </c>
      <c r="M23" s="408"/>
    </row>
    <row r="24" spans="1:13" s="31" customFormat="1" ht="12" customHeight="1" x14ac:dyDescent="0.2">
      <c r="A24" s="234"/>
      <c r="B24" s="228" t="s">
        <v>9</v>
      </c>
      <c r="C24" s="409">
        <v>33517</v>
      </c>
      <c r="D24" s="409"/>
      <c r="E24" s="409">
        <v>25725</v>
      </c>
      <c r="F24" s="409"/>
      <c r="G24" s="409">
        <v>19506</v>
      </c>
      <c r="H24" s="409"/>
      <c r="I24" s="409">
        <v>21054</v>
      </c>
      <c r="J24" s="409"/>
      <c r="K24" s="64"/>
      <c r="L24" s="408">
        <f>SUM(C24:K24)</f>
        <v>99802</v>
      </c>
      <c r="M24" s="408"/>
    </row>
    <row r="25" spans="1:13" s="31" customFormat="1" ht="4.5" customHeight="1" x14ac:dyDescent="0.2">
      <c r="A25" s="234"/>
      <c r="B25" s="228"/>
      <c r="C25" s="64"/>
      <c r="D25" s="64"/>
      <c r="E25" s="64"/>
      <c r="F25" s="64"/>
      <c r="G25" s="64"/>
      <c r="H25" s="64"/>
      <c r="I25" s="64"/>
      <c r="J25" s="64"/>
      <c r="K25" s="64"/>
      <c r="L25" s="75"/>
      <c r="M25" s="38"/>
    </row>
    <row r="26" spans="1:13" s="31" customFormat="1" ht="12" customHeight="1" x14ac:dyDescent="0.2">
      <c r="A26" s="234" t="s">
        <v>14</v>
      </c>
      <c r="B26" s="228" t="s">
        <v>1</v>
      </c>
      <c r="C26" s="409">
        <v>12046</v>
      </c>
      <c r="D26" s="409"/>
      <c r="E26" s="409">
        <v>9155</v>
      </c>
      <c r="F26" s="409"/>
      <c r="G26" s="409">
        <v>6695</v>
      </c>
      <c r="H26" s="409"/>
      <c r="I26" s="409">
        <v>7050</v>
      </c>
      <c r="J26" s="409"/>
      <c r="K26" s="64"/>
      <c r="L26" s="408">
        <f>SUM(C26:K26)</f>
        <v>34946</v>
      </c>
      <c r="M26" s="408"/>
    </row>
    <row r="27" spans="1:13" s="31" customFormat="1" ht="12" customHeight="1" x14ac:dyDescent="0.2">
      <c r="A27" s="234">
        <v>2</v>
      </c>
      <c r="B27" s="228" t="s">
        <v>9</v>
      </c>
      <c r="C27" s="409">
        <v>32595</v>
      </c>
      <c r="D27" s="409"/>
      <c r="E27" s="409">
        <v>28300</v>
      </c>
      <c r="F27" s="409"/>
      <c r="G27" s="409">
        <v>21887</v>
      </c>
      <c r="H27" s="409"/>
      <c r="I27" s="409">
        <v>22651</v>
      </c>
      <c r="J27" s="409"/>
      <c r="K27" s="64"/>
      <c r="L27" s="408">
        <f>SUM(C27:K27)</f>
        <v>105433</v>
      </c>
      <c r="M27" s="408"/>
    </row>
    <row r="28" spans="1:13" s="31" customFormat="1" ht="4.5" customHeight="1" x14ac:dyDescent="0.2">
      <c r="A28" s="234"/>
      <c r="B28" s="228"/>
      <c r="C28" s="64"/>
      <c r="D28" s="64"/>
      <c r="E28" s="64"/>
      <c r="F28" s="64"/>
      <c r="G28" s="64"/>
      <c r="H28" s="64"/>
      <c r="I28" s="64"/>
      <c r="J28" s="64"/>
      <c r="K28" s="64"/>
      <c r="L28" s="75"/>
      <c r="M28" s="38"/>
    </row>
    <row r="29" spans="1:13" s="31" customFormat="1" ht="12" customHeight="1" x14ac:dyDescent="0.2">
      <c r="A29" s="234">
        <v>7</v>
      </c>
      <c r="B29" s="228" t="s">
        <v>1</v>
      </c>
      <c r="C29" s="409">
        <v>12363</v>
      </c>
      <c r="D29" s="409"/>
      <c r="E29" s="409">
        <v>10122</v>
      </c>
      <c r="F29" s="409"/>
      <c r="G29" s="409">
        <v>7196</v>
      </c>
      <c r="H29" s="409"/>
      <c r="I29" s="409">
        <v>8142</v>
      </c>
      <c r="J29" s="409"/>
      <c r="K29" s="64"/>
      <c r="L29" s="408">
        <f>SUM(C29:K29)</f>
        <v>37823</v>
      </c>
      <c r="M29" s="408"/>
    </row>
    <row r="30" spans="1:13" s="31" customFormat="1" ht="12" customHeight="1" x14ac:dyDescent="0.2">
      <c r="A30" s="234"/>
      <c r="B30" s="228" t="s">
        <v>9</v>
      </c>
      <c r="C30" s="408">
        <v>31700</v>
      </c>
      <c r="D30" s="408"/>
      <c r="E30" s="408">
        <v>29619</v>
      </c>
      <c r="F30" s="408"/>
      <c r="G30" s="408">
        <v>21979</v>
      </c>
      <c r="H30" s="408"/>
      <c r="I30" s="408">
        <v>24887</v>
      </c>
      <c r="J30" s="408"/>
      <c r="K30" s="75"/>
      <c r="L30" s="408">
        <f>SUM(C30:K30)</f>
        <v>108185</v>
      </c>
      <c r="M30" s="408"/>
    </row>
    <row r="31" spans="1:13" s="31" customFormat="1" ht="4.5" customHeight="1" x14ac:dyDescent="0.2">
      <c r="A31" s="234"/>
      <c r="B31" s="228"/>
      <c r="C31" s="64"/>
      <c r="D31" s="64"/>
      <c r="E31" s="64"/>
      <c r="F31" s="64"/>
      <c r="G31" s="64"/>
      <c r="H31" s="64"/>
      <c r="I31" s="64"/>
      <c r="J31" s="64"/>
      <c r="K31" s="64"/>
      <c r="L31" s="75"/>
      <c r="M31" s="38"/>
    </row>
    <row r="32" spans="1:13" s="31" customFormat="1" x14ac:dyDescent="0.2">
      <c r="A32" s="234"/>
      <c r="B32" s="228"/>
      <c r="C32" s="213" t="s">
        <v>290</v>
      </c>
      <c r="D32" s="213" t="s">
        <v>291</v>
      </c>
      <c r="E32" s="213" t="s">
        <v>290</v>
      </c>
      <c r="F32" s="213" t="s">
        <v>291</v>
      </c>
      <c r="G32" s="213" t="s">
        <v>290</v>
      </c>
      <c r="H32" s="213" t="s">
        <v>291</v>
      </c>
      <c r="I32" s="213" t="s">
        <v>290</v>
      </c>
      <c r="J32" s="213" t="s">
        <v>291</v>
      </c>
      <c r="K32" s="214"/>
      <c r="L32" s="213" t="s">
        <v>290</v>
      </c>
      <c r="M32" s="213" t="s">
        <v>291</v>
      </c>
    </row>
    <row r="33" spans="1:13" s="31" customFormat="1" ht="12" customHeight="1" x14ac:dyDescent="0.2">
      <c r="A33" s="234">
        <v>12</v>
      </c>
      <c r="B33" s="228" t="s">
        <v>1</v>
      </c>
      <c r="C33" s="406">
        <v>14199</v>
      </c>
      <c r="D33" s="406"/>
      <c r="E33" s="406">
        <v>10207</v>
      </c>
      <c r="F33" s="406"/>
      <c r="G33" s="406">
        <v>7791</v>
      </c>
      <c r="H33" s="406"/>
      <c r="I33" s="406">
        <v>8885</v>
      </c>
      <c r="J33" s="406"/>
      <c r="K33" s="97"/>
      <c r="L33" s="407">
        <f>SUM(C33:K33)</f>
        <v>41082</v>
      </c>
      <c r="M33" s="407"/>
    </row>
    <row r="34" spans="1:13" s="31" customFormat="1" ht="12" customHeight="1" x14ac:dyDescent="0.2">
      <c r="A34" s="234"/>
      <c r="B34" s="228" t="s">
        <v>9</v>
      </c>
      <c r="C34" s="237">
        <v>17041</v>
      </c>
      <c r="D34" s="237">
        <v>18048</v>
      </c>
      <c r="E34" s="237">
        <v>13699</v>
      </c>
      <c r="F34" s="237">
        <v>14195</v>
      </c>
      <c r="G34" s="237">
        <v>11061</v>
      </c>
      <c r="H34" s="237">
        <v>11386</v>
      </c>
      <c r="I34" s="237">
        <v>12526</v>
      </c>
      <c r="J34" s="237">
        <v>12893</v>
      </c>
      <c r="K34" s="97"/>
      <c r="L34" s="238">
        <f>C34+E34+G34+I34</f>
        <v>54327</v>
      </c>
      <c r="M34" s="238">
        <f>D34+F34+H34+J34</f>
        <v>56522</v>
      </c>
    </row>
    <row r="35" spans="1:13" s="31" customFormat="1" ht="4.5" customHeight="1" x14ac:dyDescent="0.2">
      <c r="A35" s="234"/>
      <c r="B35" s="228"/>
      <c r="C35" s="64"/>
      <c r="D35" s="64"/>
      <c r="E35" s="64"/>
      <c r="F35" s="64"/>
      <c r="G35" s="64"/>
      <c r="H35" s="64"/>
      <c r="I35" s="64"/>
      <c r="J35" s="64"/>
      <c r="K35" s="64"/>
      <c r="L35" s="75"/>
      <c r="M35" s="38"/>
    </row>
    <row r="36" spans="1:13" s="31" customFormat="1" ht="12" customHeight="1" x14ac:dyDescent="0.2">
      <c r="A36" s="234">
        <v>17</v>
      </c>
      <c r="B36" s="228" t="s">
        <v>1</v>
      </c>
      <c r="C36" s="405">
        <v>14836</v>
      </c>
      <c r="D36" s="406"/>
      <c r="E36" s="406">
        <v>11160</v>
      </c>
      <c r="F36" s="406"/>
      <c r="G36" s="406">
        <v>8562</v>
      </c>
      <c r="H36" s="406"/>
      <c r="I36" s="406">
        <v>9495</v>
      </c>
      <c r="J36" s="406"/>
      <c r="K36" s="97"/>
      <c r="L36" s="407">
        <f>SUM(C36:K36)</f>
        <v>44053</v>
      </c>
      <c r="M36" s="407"/>
    </row>
    <row r="37" spans="1:13" s="31" customFormat="1" ht="12" customHeight="1" x14ac:dyDescent="0.2">
      <c r="A37" s="234"/>
      <c r="B37" s="228" t="s">
        <v>9</v>
      </c>
      <c r="C37" s="237">
        <v>17172</v>
      </c>
      <c r="D37" s="237">
        <v>17920</v>
      </c>
      <c r="E37" s="237">
        <v>14134</v>
      </c>
      <c r="F37" s="237">
        <v>14509</v>
      </c>
      <c r="G37" s="237">
        <v>11467</v>
      </c>
      <c r="H37" s="237">
        <v>11818</v>
      </c>
      <c r="I37" s="237">
        <v>12737</v>
      </c>
      <c r="J37" s="237">
        <v>13072</v>
      </c>
      <c r="K37" s="97"/>
      <c r="L37" s="238">
        <f>C37+E37+G37+I37</f>
        <v>55510</v>
      </c>
      <c r="M37" s="238">
        <f>D37+F37+H37+J37</f>
        <v>57319</v>
      </c>
    </row>
    <row r="38" spans="1:13" s="31" customFormat="1" ht="4.5" customHeight="1" x14ac:dyDescent="0.2">
      <c r="A38" s="234"/>
      <c r="B38" s="228"/>
      <c r="C38" s="64"/>
      <c r="D38" s="64"/>
      <c r="E38" s="64"/>
      <c r="F38" s="64"/>
      <c r="G38" s="64"/>
      <c r="H38" s="64"/>
      <c r="I38" s="64"/>
      <c r="J38" s="64"/>
      <c r="K38" s="64"/>
      <c r="L38" s="75"/>
      <c r="M38" s="38"/>
    </row>
    <row r="39" spans="1:13" s="31" customFormat="1" ht="12" customHeight="1" x14ac:dyDescent="0.2">
      <c r="A39" s="234">
        <v>22</v>
      </c>
      <c r="B39" s="228" t="s">
        <v>1</v>
      </c>
      <c r="C39" s="236">
        <v>15170</v>
      </c>
      <c r="D39" s="237"/>
      <c r="E39" s="237">
        <v>11680</v>
      </c>
      <c r="F39" s="237"/>
      <c r="G39" s="237">
        <v>9123</v>
      </c>
      <c r="H39" s="237"/>
      <c r="I39" s="237">
        <v>10219</v>
      </c>
      <c r="J39" s="237"/>
      <c r="K39" s="97"/>
      <c r="L39" s="238">
        <v>46192</v>
      </c>
      <c r="M39" s="238"/>
    </row>
    <row r="40" spans="1:13" s="31" customFormat="1" ht="12" customHeight="1" x14ac:dyDescent="0.2">
      <c r="A40" s="234"/>
      <c r="B40" s="228" t="s">
        <v>9</v>
      </c>
      <c r="C40" s="237">
        <v>16620</v>
      </c>
      <c r="D40" s="237">
        <v>17464</v>
      </c>
      <c r="E40" s="237">
        <v>14152</v>
      </c>
      <c r="F40" s="237">
        <v>14497</v>
      </c>
      <c r="G40" s="237">
        <v>11339</v>
      </c>
      <c r="H40" s="237">
        <v>11696</v>
      </c>
      <c r="I40" s="237">
        <v>12868</v>
      </c>
      <c r="J40" s="237">
        <v>13285</v>
      </c>
      <c r="K40" s="97"/>
      <c r="L40" s="238">
        <v>54979</v>
      </c>
      <c r="M40" s="238">
        <v>56942</v>
      </c>
    </row>
    <row r="41" spans="1:13" s="31" customFormat="1" ht="4.5" customHeight="1" x14ac:dyDescent="0.2">
      <c r="A41" s="234"/>
      <c r="B41" s="228"/>
      <c r="C41" s="64"/>
      <c r="D41" s="64"/>
      <c r="E41" s="64"/>
      <c r="F41" s="64"/>
      <c r="G41" s="64"/>
      <c r="H41" s="64"/>
      <c r="I41" s="64"/>
      <c r="J41" s="64"/>
      <c r="K41" s="64"/>
      <c r="L41" s="75"/>
      <c r="M41" s="38"/>
    </row>
    <row r="42" spans="1:13" s="31" customFormat="1" ht="12" customHeight="1" x14ac:dyDescent="0.2">
      <c r="A42" s="234">
        <v>27</v>
      </c>
      <c r="B42" s="228" t="s">
        <v>1</v>
      </c>
      <c r="C42" s="238">
        <v>15750</v>
      </c>
      <c r="D42" s="237"/>
      <c r="E42" s="237">
        <v>11877</v>
      </c>
      <c r="F42" s="237"/>
      <c r="G42" s="237">
        <v>9295</v>
      </c>
      <c r="H42" s="237"/>
      <c r="I42" s="237">
        <v>10684</v>
      </c>
      <c r="J42" s="237"/>
      <c r="K42" s="97"/>
      <c r="L42" s="237">
        <v>47606</v>
      </c>
      <c r="M42" s="237"/>
    </row>
    <row r="43" spans="1:13" s="31" customFormat="1" ht="12" customHeight="1" x14ac:dyDescent="0.2">
      <c r="A43" s="234"/>
      <c r="B43" s="228" t="s">
        <v>9</v>
      </c>
      <c r="C43" s="237">
        <v>16564</v>
      </c>
      <c r="D43" s="237">
        <v>17485</v>
      </c>
      <c r="E43" s="237">
        <v>13770</v>
      </c>
      <c r="F43" s="237">
        <v>14331</v>
      </c>
      <c r="G43" s="237">
        <v>10974</v>
      </c>
      <c r="H43" s="237">
        <v>11300</v>
      </c>
      <c r="I43" s="237">
        <v>12736</v>
      </c>
      <c r="J43" s="237">
        <v>13284</v>
      </c>
      <c r="K43" s="97"/>
      <c r="L43" s="237">
        <v>54044</v>
      </c>
      <c r="M43" s="237">
        <v>56400</v>
      </c>
    </row>
    <row r="44" spans="1:13" s="31" customFormat="1" ht="4.5" customHeight="1" x14ac:dyDescent="0.2">
      <c r="A44" s="234"/>
      <c r="B44" s="228"/>
      <c r="C44" s="64"/>
      <c r="D44" s="64"/>
      <c r="E44" s="64"/>
      <c r="F44" s="64"/>
      <c r="G44" s="64"/>
      <c r="H44" s="64"/>
      <c r="I44" s="64"/>
      <c r="J44" s="64"/>
      <c r="K44" s="64"/>
      <c r="L44" s="75"/>
      <c r="M44" s="38"/>
    </row>
    <row r="45" spans="1:13" s="31" customFormat="1" ht="12" customHeight="1" x14ac:dyDescent="0.2">
      <c r="A45" s="234">
        <v>28</v>
      </c>
      <c r="B45" s="228" t="s">
        <v>1</v>
      </c>
      <c r="C45" s="236">
        <v>15865</v>
      </c>
      <c r="D45" s="238"/>
      <c r="E45" s="237">
        <v>11984</v>
      </c>
      <c r="F45" s="237"/>
      <c r="G45" s="237">
        <v>9297</v>
      </c>
      <c r="H45" s="237"/>
      <c r="I45" s="237">
        <v>10820</v>
      </c>
      <c r="J45" s="237"/>
      <c r="K45" s="97"/>
      <c r="L45" s="237">
        <v>47966</v>
      </c>
      <c r="M45" s="237"/>
    </row>
    <row r="46" spans="1:13" s="31" customFormat="1" ht="12" customHeight="1" x14ac:dyDescent="0.2">
      <c r="A46" s="234"/>
      <c r="B46" s="228" t="s">
        <v>9</v>
      </c>
      <c r="C46" s="237">
        <v>16639</v>
      </c>
      <c r="D46" s="237">
        <v>17439</v>
      </c>
      <c r="E46" s="237">
        <v>13731</v>
      </c>
      <c r="F46" s="237">
        <v>14289</v>
      </c>
      <c r="G46" s="237">
        <v>10807</v>
      </c>
      <c r="H46" s="237">
        <v>11212</v>
      </c>
      <c r="I46" s="237">
        <v>12779</v>
      </c>
      <c r="J46" s="237">
        <v>13318</v>
      </c>
      <c r="K46" s="97"/>
      <c r="L46" s="237">
        <v>53956</v>
      </c>
      <c r="M46" s="237">
        <v>56258</v>
      </c>
    </row>
    <row r="47" spans="1:13" s="31" customFormat="1" ht="4.5" customHeight="1" x14ac:dyDescent="0.2">
      <c r="A47" s="234"/>
      <c r="B47" s="228"/>
      <c r="C47" s="64"/>
      <c r="D47" s="64"/>
      <c r="E47" s="64"/>
      <c r="F47" s="64"/>
      <c r="G47" s="64"/>
      <c r="H47" s="64"/>
      <c r="I47" s="64"/>
      <c r="J47" s="64"/>
      <c r="K47" s="64"/>
      <c r="L47" s="75"/>
      <c r="M47" s="38"/>
    </row>
    <row r="48" spans="1:13" s="31" customFormat="1" ht="12" customHeight="1" x14ac:dyDescent="0.2">
      <c r="A48" s="234">
        <v>29</v>
      </c>
      <c r="B48" s="228" t="s">
        <v>1</v>
      </c>
      <c r="C48" s="236">
        <v>15900</v>
      </c>
      <c r="D48" s="238"/>
      <c r="E48" s="237">
        <v>11982</v>
      </c>
      <c r="F48" s="237"/>
      <c r="G48" s="237">
        <v>9294</v>
      </c>
      <c r="H48" s="237"/>
      <c r="I48" s="237">
        <v>10980</v>
      </c>
      <c r="J48" s="237"/>
      <c r="K48" s="97"/>
      <c r="L48" s="237">
        <v>48156</v>
      </c>
      <c r="M48" s="237"/>
    </row>
    <row r="49" spans="1:13" s="31" customFormat="1" ht="12" customHeight="1" x14ac:dyDescent="0.2">
      <c r="A49" s="234"/>
      <c r="B49" s="228" t="s">
        <v>9</v>
      </c>
      <c r="C49" s="237">
        <v>16535</v>
      </c>
      <c r="D49" s="237">
        <v>17412</v>
      </c>
      <c r="E49" s="237">
        <v>13641</v>
      </c>
      <c r="F49" s="237">
        <v>14226</v>
      </c>
      <c r="G49" s="237">
        <v>10659</v>
      </c>
      <c r="H49" s="237">
        <v>11099</v>
      </c>
      <c r="I49" s="237">
        <v>12772</v>
      </c>
      <c r="J49" s="237">
        <v>13361</v>
      </c>
      <c r="K49" s="97"/>
      <c r="L49" s="237">
        <v>53607</v>
      </c>
      <c r="M49" s="237">
        <v>56098</v>
      </c>
    </row>
    <row r="50" spans="1:13" s="31" customFormat="1" ht="4.5" customHeight="1" x14ac:dyDescent="0.2">
      <c r="A50" s="234"/>
      <c r="B50" s="228"/>
      <c r="C50" s="64"/>
      <c r="D50" s="64"/>
      <c r="E50" s="64"/>
      <c r="F50" s="64"/>
      <c r="G50" s="64"/>
      <c r="H50" s="64"/>
      <c r="I50" s="64"/>
      <c r="J50" s="64"/>
      <c r="K50" s="64"/>
      <c r="L50" s="75"/>
      <c r="M50" s="38"/>
    </row>
    <row r="51" spans="1:13" s="31" customFormat="1" ht="12" customHeight="1" x14ac:dyDescent="0.2">
      <c r="A51" s="234">
        <v>30</v>
      </c>
      <c r="B51" s="228" t="s">
        <v>1</v>
      </c>
      <c r="C51" s="236">
        <v>15923</v>
      </c>
      <c r="D51" s="238"/>
      <c r="E51" s="237">
        <v>11983</v>
      </c>
      <c r="F51" s="237"/>
      <c r="G51" s="237">
        <v>9352</v>
      </c>
      <c r="H51" s="237"/>
      <c r="I51" s="237">
        <v>11081</v>
      </c>
      <c r="J51" s="237"/>
      <c r="K51" s="97"/>
      <c r="L51" s="97">
        <v>48339</v>
      </c>
      <c r="M51" s="97"/>
    </row>
    <row r="52" spans="1:13" s="31" customFormat="1" ht="12" customHeight="1" x14ac:dyDescent="0.2">
      <c r="A52" s="234"/>
      <c r="B52" s="228" t="s">
        <v>9</v>
      </c>
      <c r="C52" s="237">
        <v>16416</v>
      </c>
      <c r="D52" s="237">
        <v>17255</v>
      </c>
      <c r="E52" s="237">
        <v>13491</v>
      </c>
      <c r="F52" s="237">
        <v>14086</v>
      </c>
      <c r="G52" s="237">
        <v>10552</v>
      </c>
      <c r="H52" s="237">
        <v>10982</v>
      </c>
      <c r="I52" s="237">
        <v>12820</v>
      </c>
      <c r="J52" s="237">
        <v>13402</v>
      </c>
      <c r="K52" s="97"/>
      <c r="L52" s="237">
        <v>53279</v>
      </c>
      <c r="M52" s="237">
        <v>55725</v>
      </c>
    </row>
    <row r="53" spans="1:13" s="31" customFormat="1" ht="4.5" customHeight="1" x14ac:dyDescent="0.2">
      <c r="A53" s="234"/>
      <c r="B53" s="228"/>
      <c r="C53" s="64"/>
      <c r="D53" s="64"/>
      <c r="E53" s="64"/>
      <c r="F53" s="64"/>
      <c r="G53" s="64"/>
      <c r="H53" s="64"/>
      <c r="I53" s="64"/>
      <c r="J53" s="64"/>
      <c r="K53" s="64"/>
      <c r="L53" s="75"/>
      <c r="M53" s="38"/>
    </row>
    <row r="54" spans="1:13" s="31" customFormat="1" ht="12" customHeight="1" x14ac:dyDescent="0.2">
      <c r="A54" s="234" t="s">
        <v>500</v>
      </c>
      <c r="B54" s="228" t="s">
        <v>1</v>
      </c>
      <c r="C54" s="236">
        <v>16025</v>
      </c>
      <c r="D54" s="238"/>
      <c r="E54" s="237">
        <v>11996</v>
      </c>
      <c r="F54" s="237"/>
      <c r="G54" s="237">
        <v>9367</v>
      </c>
      <c r="H54" s="237"/>
      <c r="I54" s="237">
        <v>11086</v>
      </c>
      <c r="J54" s="237"/>
      <c r="K54" s="97"/>
      <c r="L54" s="237">
        <v>48474</v>
      </c>
      <c r="M54" s="237"/>
    </row>
    <row r="55" spans="1:13" s="31" customFormat="1" ht="12" customHeight="1" x14ac:dyDescent="0.2">
      <c r="A55" s="234" t="s">
        <v>501</v>
      </c>
      <c r="B55" s="228" t="s">
        <v>9</v>
      </c>
      <c r="C55" s="237">
        <v>16343</v>
      </c>
      <c r="D55" s="237">
        <v>17093</v>
      </c>
      <c r="E55" s="237">
        <v>13330</v>
      </c>
      <c r="F55" s="237">
        <v>13915</v>
      </c>
      <c r="G55" s="237">
        <v>10477</v>
      </c>
      <c r="H55" s="237">
        <v>10871</v>
      </c>
      <c r="I55" s="237">
        <v>12690</v>
      </c>
      <c r="J55" s="237">
        <v>13329</v>
      </c>
      <c r="K55" s="97"/>
      <c r="L55" s="237">
        <v>52840</v>
      </c>
      <c r="M55" s="237">
        <v>55208</v>
      </c>
    </row>
    <row r="56" spans="1:13" s="31" customFormat="1" ht="4.5" customHeight="1" x14ac:dyDescent="0.2">
      <c r="A56" s="234"/>
      <c r="B56" s="234"/>
      <c r="C56" s="285"/>
      <c r="D56" s="237"/>
      <c r="E56" s="237"/>
      <c r="F56" s="237"/>
      <c r="G56" s="237"/>
      <c r="H56" s="237"/>
      <c r="I56" s="237"/>
      <c r="J56" s="237"/>
      <c r="K56" s="97"/>
      <c r="L56" s="237"/>
      <c r="M56" s="237"/>
    </row>
    <row r="57" spans="1:13" s="31" customFormat="1" ht="12" customHeight="1" x14ac:dyDescent="0.2">
      <c r="A57" s="234"/>
      <c r="B57" s="284" t="s">
        <v>1</v>
      </c>
      <c r="C57" s="252">
        <v>16121</v>
      </c>
      <c r="D57" s="253"/>
      <c r="E57" s="254">
        <v>12108</v>
      </c>
      <c r="F57" s="254"/>
      <c r="G57" s="254">
        <v>9425</v>
      </c>
      <c r="H57" s="254"/>
      <c r="I57" s="254">
        <v>11205</v>
      </c>
      <c r="J57" s="254"/>
      <c r="K57" s="255"/>
      <c r="L57" s="254">
        <v>48859</v>
      </c>
      <c r="M57" s="254"/>
    </row>
    <row r="58" spans="1:13" s="31" customFormat="1" ht="12" customHeight="1" x14ac:dyDescent="0.2">
      <c r="A58" s="259">
        <v>2</v>
      </c>
      <c r="B58" s="284" t="s">
        <v>9</v>
      </c>
      <c r="C58" s="252">
        <v>16320</v>
      </c>
      <c r="D58" s="253">
        <v>17047</v>
      </c>
      <c r="E58" s="253">
        <v>13241</v>
      </c>
      <c r="F58" s="253">
        <v>13818</v>
      </c>
      <c r="G58" s="253">
        <v>10437</v>
      </c>
      <c r="H58" s="253">
        <v>10854</v>
      </c>
      <c r="I58" s="253">
        <v>12686</v>
      </c>
      <c r="J58" s="253">
        <v>13276</v>
      </c>
      <c r="K58" s="272"/>
      <c r="L58" s="253">
        <v>52684</v>
      </c>
      <c r="M58" s="253">
        <v>54995</v>
      </c>
    </row>
    <row r="59" spans="1:13" s="31" customFormat="1" ht="4.5" customHeight="1" x14ac:dyDescent="0.2">
      <c r="A59" s="259"/>
      <c r="B59" s="259"/>
      <c r="C59" s="285"/>
      <c r="D59" s="260"/>
      <c r="E59" s="260"/>
      <c r="F59" s="260"/>
      <c r="G59" s="260"/>
      <c r="H59" s="260"/>
      <c r="I59" s="260"/>
      <c r="J59" s="260"/>
      <c r="K59" s="97"/>
      <c r="L59" s="260"/>
      <c r="M59" s="260"/>
    </row>
    <row r="60" spans="1:13" s="31" customFormat="1" ht="12" customHeight="1" x14ac:dyDescent="0.2">
      <c r="A60" s="259"/>
      <c r="B60" s="284" t="s">
        <v>1</v>
      </c>
      <c r="C60" s="252">
        <v>16224</v>
      </c>
      <c r="D60" s="253"/>
      <c r="E60" s="254">
        <v>12173</v>
      </c>
      <c r="F60" s="254"/>
      <c r="G60" s="254">
        <v>9477</v>
      </c>
      <c r="H60" s="254"/>
      <c r="I60" s="254">
        <v>11229</v>
      </c>
      <c r="J60" s="254"/>
      <c r="K60" s="255"/>
      <c r="L60" s="254">
        <f>C60+E60+G60+I60</f>
        <v>49103</v>
      </c>
      <c r="M60" s="254"/>
    </row>
    <row r="61" spans="1:13" s="31" customFormat="1" ht="12" customHeight="1" x14ac:dyDescent="0.2">
      <c r="A61" s="284">
        <v>3</v>
      </c>
      <c r="B61" s="284" t="s">
        <v>9</v>
      </c>
      <c r="C61" s="252">
        <v>16211</v>
      </c>
      <c r="D61" s="253">
        <v>16885</v>
      </c>
      <c r="E61" s="253">
        <v>13170</v>
      </c>
      <c r="F61" s="253">
        <v>13802</v>
      </c>
      <c r="G61" s="253">
        <v>10372</v>
      </c>
      <c r="H61" s="253">
        <v>10779</v>
      </c>
      <c r="I61" s="253">
        <v>12628</v>
      </c>
      <c r="J61" s="253">
        <v>13131</v>
      </c>
      <c r="K61" s="272"/>
      <c r="L61" s="253">
        <f>C61+E61+G61+I61</f>
        <v>52381</v>
      </c>
      <c r="M61" s="253">
        <f>D61+F61+H61+J61</f>
        <v>54597</v>
      </c>
    </row>
    <row r="62" spans="1:13" s="31" customFormat="1" ht="4.5" customHeight="1" x14ac:dyDescent="0.2">
      <c r="A62" s="284"/>
      <c r="B62" s="282"/>
      <c r="C62" s="285"/>
      <c r="D62" s="286"/>
      <c r="E62" s="286"/>
      <c r="F62" s="286"/>
      <c r="G62" s="286"/>
      <c r="H62" s="286"/>
      <c r="I62" s="286"/>
      <c r="J62" s="286"/>
      <c r="K62" s="294"/>
      <c r="L62" s="286"/>
      <c r="M62" s="286"/>
    </row>
    <row r="63" spans="1:13" s="31" customFormat="1" ht="12" customHeight="1" x14ac:dyDescent="0.2">
      <c r="A63" s="284"/>
      <c r="B63" s="284" t="s">
        <v>1</v>
      </c>
      <c r="C63" s="252">
        <v>16186</v>
      </c>
      <c r="D63" s="254"/>
      <c r="E63" s="254">
        <v>12210</v>
      </c>
      <c r="F63" s="254"/>
      <c r="G63" s="254">
        <v>9521</v>
      </c>
      <c r="H63" s="254"/>
      <c r="I63" s="254">
        <v>11220</v>
      </c>
      <c r="J63" s="254"/>
      <c r="K63" s="272"/>
      <c r="L63" s="253">
        <f>C63+E63+G63+I63</f>
        <v>49137</v>
      </c>
      <c r="M63" s="253"/>
    </row>
    <row r="64" spans="1:13" s="31" customFormat="1" ht="12" customHeight="1" x14ac:dyDescent="0.2">
      <c r="A64" s="284">
        <v>4</v>
      </c>
      <c r="B64" s="284" t="s">
        <v>9</v>
      </c>
      <c r="C64" s="252">
        <v>15998</v>
      </c>
      <c r="D64" s="254">
        <v>16706</v>
      </c>
      <c r="E64" s="254">
        <v>13025</v>
      </c>
      <c r="F64" s="254">
        <v>13660</v>
      </c>
      <c r="G64" s="254">
        <v>10272</v>
      </c>
      <c r="H64" s="254">
        <v>10709</v>
      </c>
      <c r="I64" s="254">
        <v>12462</v>
      </c>
      <c r="J64" s="254">
        <v>12981</v>
      </c>
      <c r="K64" s="272"/>
      <c r="L64" s="253">
        <f>C64+E64+G64+I64</f>
        <v>51757</v>
      </c>
      <c r="M64" s="253">
        <f>D64+F64+H64+J64</f>
        <v>54056</v>
      </c>
    </row>
    <row r="65" spans="1:13" s="31" customFormat="1" ht="4.5" customHeight="1" x14ac:dyDescent="0.2">
      <c r="A65" s="310"/>
      <c r="B65" s="309"/>
      <c r="C65" s="311"/>
      <c r="D65" s="312"/>
      <c r="E65" s="312"/>
      <c r="F65" s="312"/>
      <c r="G65" s="312"/>
      <c r="H65" s="312"/>
      <c r="I65" s="312"/>
      <c r="J65" s="312"/>
      <c r="K65" s="294"/>
      <c r="L65" s="312"/>
      <c r="M65" s="312"/>
    </row>
    <row r="66" spans="1:13" s="31" customFormat="1" ht="12" customHeight="1" x14ac:dyDescent="0.2">
      <c r="A66" s="310"/>
      <c r="B66" s="310" t="s">
        <v>1</v>
      </c>
      <c r="C66" s="252">
        <v>16051</v>
      </c>
      <c r="D66" s="254"/>
      <c r="E66" s="254">
        <v>12207</v>
      </c>
      <c r="F66" s="254"/>
      <c r="G66" s="254">
        <v>9530</v>
      </c>
      <c r="H66" s="254"/>
      <c r="I66" s="254">
        <v>11325</v>
      </c>
      <c r="J66" s="254"/>
      <c r="K66" s="272"/>
      <c r="L66" s="253">
        <f>C66+E66+G66+I66</f>
        <v>49113</v>
      </c>
      <c r="M66" s="253"/>
    </row>
    <row r="67" spans="1:13" s="31" customFormat="1" ht="12" customHeight="1" x14ac:dyDescent="0.2">
      <c r="A67" s="310">
        <v>5</v>
      </c>
      <c r="B67" s="310" t="s">
        <v>9</v>
      </c>
      <c r="C67" s="252">
        <v>15753</v>
      </c>
      <c r="D67" s="254">
        <v>16486</v>
      </c>
      <c r="E67" s="254">
        <v>12851</v>
      </c>
      <c r="F67" s="254">
        <v>13533</v>
      </c>
      <c r="G67" s="254">
        <v>10160</v>
      </c>
      <c r="H67" s="254">
        <v>10552</v>
      </c>
      <c r="I67" s="254">
        <v>12412</v>
      </c>
      <c r="J67" s="254">
        <v>12941</v>
      </c>
      <c r="K67" s="272"/>
      <c r="L67" s="253">
        <f>C67+E67+G67+I67</f>
        <v>51176</v>
      </c>
      <c r="M67" s="253">
        <f>D67+F67+H67+J67</f>
        <v>53512</v>
      </c>
    </row>
    <row r="68" spans="1:13" s="31" customFormat="1" ht="4.5" customHeight="1" x14ac:dyDescent="0.2">
      <c r="A68" s="330"/>
      <c r="B68" s="329"/>
      <c r="C68" s="331"/>
      <c r="D68" s="332"/>
      <c r="E68" s="332"/>
      <c r="F68" s="332"/>
      <c r="G68" s="332"/>
      <c r="H68" s="332"/>
      <c r="I68" s="332"/>
      <c r="J68" s="332"/>
      <c r="K68" s="294"/>
      <c r="L68" s="332"/>
      <c r="M68" s="332"/>
    </row>
    <row r="69" spans="1:13" s="31" customFormat="1" ht="12" customHeight="1" x14ac:dyDescent="0.2">
      <c r="A69" s="330"/>
      <c r="B69" s="330" t="s">
        <v>1</v>
      </c>
      <c r="C69" s="411">
        <v>16013</v>
      </c>
      <c r="D69" s="412"/>
      <c r="E69" s="412">
        <v>12186</v>
      </c>
      <c r="F69" s="412"/>
      <c r="G69" s="412">
        <v>9473</v>
      </c>
      <c r="H69" s="412"/>
      <c r="I69" s="412">
        <v>11360</v>
      </c>
      <c r="J69" s="412"/>
      <c r="K69" s="255"/>
      <c r="L69" s="253">
        <f>C69+E69+G69+I69</f>
        <v>49032</v>
      </c>
      <c r="M69" s="253"/>
    </row>
    <row r="70" spans="1:13" s="31" customFormat="1" ht="12" customHeight="1" x14ac:dyDescent="0.2">
      <c r="A70" s="330">
        <v>6</v>
      </c>
      <c r="B70" s="330" t="s">
        <v>9</v>
      </c>
      <c r="C70" s="252">
        <v>15522</v>
      </c>
      <c r="D70" s="254">
        <v>16311</v>
      </c>
      <c r="E70" s="254">
        <v>12664</v>
      </c>
      <c r="F70" s="254">
        <v>13344</v>
      </c>
      <c r="G70" s="254">
        <v>10007</v>
      </c>
      <c r="H70" s="254">
        <v>10385</v>
      </c>
      <c r="I70" s="254">
        <v>12276</v>
      </c>
      <c r="J70" s="254">
        <v>12850</v>
      </c>
      <c r="K70" s="255"/>
      <c r="L70" s="253">
        <f>C70+E70+G70+I70</f>
        <v>50469</v>
      </c>
      <c r="M70" s="253">
        <f>D70+F70+H70+J70</f>
        <v>52890</v>
      </c>
    </row>
    <row r="71" spans="1:13" s="31" customFormat="1" ht="4.5" customHeight="1" x14ac:dyDescent="0.2">
      <c r="A71" s="281"/>
      <c r="B71" s="283"/>
      <c r="C71" s="291"/>
      <c r="D71" s="292"/>
      <c r="E71" s="292"/>
      <c r="F71" s="292"/>
      <c r="G71" s="292"/>
      <c r="H71" s="292"/>
      <c r="I71" s="292"/>
      <c r="J71" s="292"/>
      <c r="K71" s="293"/>
      <c r="L71" s="292"/>
      <c r="M71" s="292"/>
    </row>
    <row r="72" spans="1:13" s="31" customFormat="1" ht="13.5" customHeight="1" x14ac:dyDescent="0.2">
      <c r="A72" s="85"/>
      <c r="B72" s="85"/>
      <c r="C72" s="210"/>
      <c r="K72" s="38"/>
      <c r="L72" s="38"/>
      <c r="M72" s="202" t="s">
        <v>512</v>
      </c>
    </row>
    <row r="73" spans="1:13" s="31" customFormat="1" x14ac:dyDescent="0.2">
      <c r="A73" s="85"/>
      <c r="B73" s="85"/>
      <c r="C73" s="244"/>
      <c r="D73" s="244"/>
      <c r="E73" s="244"/>
      <c r="F73" s="244" t="s">
        <v>511</v>
      </c>
      <c r="G73" s="244"/>
      <c r="H73" s="244"/>
      <c r="I73" s="244"/>
      <c r="J73" s="244"/>
      <c r="K73" s="38"/>
      <c r="L73" s="38"/>
      <c r="M73" s="38"/>
    </row>
    <row r="74" spans="1:13" s="31" customFormat="1" x14ac:dyDescent="0.2">
      <c r="A74" s="85"/>
      <c r="B74" s="85"/>
      <c r="C74" s="85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s="31" customFormat="1" x14ac:dyDescent="0.2">
      <c r="A75" s="88"/>
      <c r="B75" s="88"/>
      <c r="C75" s="85"/>
      <c r="D75" s="244"/>
      <c r="E75" s="244"/>
      <c r="F75" s="244"/>
      <c r="G75" s="244"/>
      <c r="H75" s="244"/>
      <c r="I75" s="244"/>
      <c r="J75" s="244"/>
      <c r="K75" s="244"/>
      <c r="L75" s="244"/>
      <c r="M75" s="244"/>
    </row>
    <row r="76" spans="1:13" s="31" customFormat="1" x14ac:dyDescent="0.2">
      <c r="A76" s="88"/>
      <c r="B76" s="88"/>
      <c r="C76" s="85"/>
      <c r="D76" s="244"/>
      <c r="E76" s="244"/>
      <c r="F76" s="244"/>
      <c r="G76" s="244"/>
      <c r="H76" s="244"/>
      <c r="I76" s="244"/>
      <c r="J76" s="244"/>
      <c r="K76" s="244"/>
      <c r="L76" s="244"/>
      <c r="M76" s="244"/>
    </row>
    <row r="77" spans="1:13" s="31" customFormat="1" x14ac:dyDescent="0.2">
      <c r="A77" s="78"/>
      <c r="B77" s="78"/>
    </row>
    <row r="78" spans="1:13" s="31" customFormat="1" x14ac:dyDescent="0.2">
      <c r="A78" s="78"/>
      <c r="B78" s="78"/>
    </row>
  </sheetData>
  <mergeCells count="110">
    <mergeCell ref="C69:D69"/>
    <mergeCell ref="E69:F69"/>
    <mergeCell ref="G69:H69"/>
    <mergeCell ref="I69:J69"/>
    <mergeCell ref="I2:M2"/>
    <mergeCell ref="C3:D3"/>
    <mergeCell ref="E3:F3"/>
    <mergeCell ref="G3:H3"/>
    <mergeCell ref="I3:J3"/>
    <mergeCell ref="L3:M3"/>
    <mergeCell ref="C5:D5"/>
    <mergeCell ref="E5:F5"/>
    <mergeCell ref="G5:H5"/>
    <mergeCell ref="I5:J5"/>
    <mergeCell ref="L5:M5"/>
    <mergeCell ref="C6:D6"/>
    <mergeCell ref="E6:F6"/>
    <mergeCell ref="G6:H6"/>
    <mergeCell ref="I6:J6"/>
    <mergeCell ref="L6:M6"/>
    <mergeCell ref="C8:D8"/>
    <mergeCell ref="E8:F8"/>
    <mergeCell ref="G8:H8"/>
    <mergeCell ref="I8:J8"/>
    <mergeCell ref="L8:M8"/>
    <mergeCell ref="C9:D9"/>
    <mergeCell ref="E9:F9"/>
    <mergeCell ref="G9:H9"/>
    <mergeCell ref="I9:J9"/>
    <mergeCell ref="L9:M9"/>
    <mergeCell ref="C11:D11"/>
    <mergeCell ref="E11:F11"/>
    <mergeCell ref="G11:H11"/>
    <mergeCell ref="I11:J11"/>
    <mergeCell ref="L11:M11"/>
    <mergeCell ref="C12:D12"/>
    <mergeCell ref="E12:F12"/>
    <mergeCell ref="G12:H12"/>
    <mergeCell ref="I12:J12"/>
    <mergeCell ref="L12:M12"/>
    <mergeCell ref="C14:D14"/>
    <mergeCell ref="E14:F14"/>
    <mergeCell ref="G14:H14"/>
    <mergeCell ref="I14:J14"/>
    <mergeCell ref="L14:M14"/>
    <mergeCell ref="C15:D15"/>
    <mergeCell ref="E15:F15"/>
    <mergeCell ref="G15:H15"/>
    <mergeCell ref="I15:J15"/>
    <mergeCell ref="L15:M15"/>
    <mergeCell ref="C17:D17"/>
    <mergeCell ref="E17:F17"/>
    <mergeCell ref="G17:H17"/>
    <mergeCell ref="I17:J17"/>
    <mergeCell ref="L17:M17"/>
    <mergeCell ref="C18:D18"/>
    <mergeCell ref="E18:F18"/>
    <mergeCell ref="G18:H18"/>
    <mergeCell ref="I18:J18"/>
    <mergeCell ref="L18:M18"/>
    <mergeCell ref="C20:D20"/>
    <mergeCell ref="E20:F20"/>
    <mergeCell ref="G20:H20"/>
    <mergeCell ref="I20:J20"/>
    <mergeCell ref="L20:M20"/>
    <mergeCell ref="C21:D21"/>
    <mergeCell ref="E21:F21"/>
    <mergeCell ref="G21:H21"/>
    <mergeCell ref="I21:J21"/>
    <mergeCell ref="L21:M21"/>
    <mergeCell ref="C23:D23"/>
    <mergeCell ref="E23:F23"/>
    <mergeCell ref="G23:H23"/>
    <mergeCell ref="I23:J23"/>
    <mergeCell ref="L23:M23"/>
    <mergeCell ref="C24:D24"/>
    <mergeCell ref="E24:F24"/>
    <mergeCell ref="G24:H24"/>
    <mergeCell ref="I24:J24"/>
    <mergeCell ref="L24:M24"/>
    <mergeCell ref="C26:D26"/>
    <mergeCell ref="E26:F26"/>
    <mergeCell ref="G26:H26"/>
    <mergeCell ref="I26:J26"/>
    <mergeCell ref="L26:M26"/>
    <mergeCell ref="C27:D27"/>
    <mergeCell ref="E27:F27"/>
    <mergeCell ref="G27:H27"/>
    <mergeCell ref="I27:J27"/>
    <mergeCell ref="L27:M27"/>
    <mergeCell ref="C29:D29"/>
    <mergeCell ref="E29:F29"/>
    <mergeCell ref="G29:H29"/>
    <mergeCell ref="I29:J29"/>
    <mergeCell ref="L29:M29"/>
    <mergeCell ref="C36:D36"/>
    <mergeCell ref="E36:F36"/>
    <mergeCell ref="G36:H36"/>
    <mergeCell ref="I36:J36"/>
    <mergeCell ref="L36:M36"/>
    <mergeCell ref="C30:D30"/>
    <mergeCell ref="E30:F30"/>
    <mergeCell ref="G30:H30"/>
    <mergeCell ref="I30:J30"/>
    <mergeCell ref="L30:M30"/>
    <mergeCell ref="C33:D33"/>
    <mergeCell ref="E33:F33"/>
    <mergeCell ref="G33:H33"/>
    <mergeCell ref="I33:J33"/>
    <mergeCell ref="L33:M33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7" firstPageNumber="25" fitToHeight="0" orientation="portrait" useFirstPageNumber="1" horizontalDpi="300" verticalDpi="300" r:id="rId1"/>
  <headerFooter scaleWithDoc="0" alignWithMargins="0">
    <oddHeader>&amp;C&amp;12Ｂ　世帯・人口</oddHead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6"/>
  <sheetViews>
    <sheetView zoomScaleNormal="100" workbookViewId="0"/>
  </sheetViews>
  <sheetFormatPr defaultColWidth="9.09765625" defaultRowHeight="12" x14ac:dyDescent="0.2"/>
  <cols>
    <col min="1" max="1" width="7.09765625" style="100" customWidth="1"/>
    <col min="2" max="2" width="7.296875" style="100" customWidth="1"/>
    <col min="3" max="13" width="7.296875" style="17" customWidth="1"/>
    <col min="14" max="14" width="11.69921875" style="17" customWidth="1"/>
    <col min="15" max="15" width="9.09765625" style="17"/>
    <col min="16" max="17" width="10.296875" style="17" bestFit="1" customWidth="1"/>
    <col min="18" max="16384" width="9.09765625" style="17"/>
  </cols>
  <sheetData>
    <row r="1" spans="1:15" s="2" customFormat="1" ht="20.149999999999999" customHeight="1" x14ac:dyDescent="0.2">
      <c r="A1" s="18" t="s">
        <v>292</v>
      </c>
      <c r="B1" s="91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5" s="2" customFormat="1" ht="15" customHeight="1" x14ac:dyDescent="0.2">
      <c r="A2" s="91"/>
      <c r="B2" s="91"/>
      <c r="C2" s="112"/>
      <c r="D2" s="112"/>
      <c r="E2" s="112"/>
      <c r="F2" s="112"/>
      <c r="G2" s="112"/>
      <c r="H2" s="112"/>
      <c r="J2" s="116"/>
      <c r="K2" s="116"/>
      <c r="L2" s="116"/>
      <c r="M2" s="92" t="s">
        <v>293</v>
      </c>
      <c r="O2" s="1"/>
    </row>
    <row r="3" spans="1:15" s="2" customFormat="1" ht="16.899999999999999" customHeight="1" x14ac:dyDescent="0.2">
      <c r="A3" s="413" t="s">
        <v>0</v>
      </c>
      <c r="B3" s="415" t="s">
        <v>294</v>
      </c>
      <c r="C3" s="416"/>
      <c r="D3" s="416"/>
      <c r="E3" s="417"/>
      <c r="F3" s="415" t="s">
        <v>295</v>
      </c>
      <c r="G3" s="416"/>
      <c r="H3" s="416"/>
      <c r="I3" s="417"/>
      <c r="J3" s="418" t="s">
        <v>296</v>
      </c>
      <c r="K3" s="418"/>
      <c r="L3" s="418"/>
      <c r="M3" s="419"/>
      <c r="O3" s="1"/>
    </row>
    <row r="4" spans="1:15" s="95" customFormat="1" ht="16.899999999999999" customHeight="1" x14ac:dyDescent="0.2">
      <c r="A4" s="414"/>
      <c r="B4" s="108" t="s">
        <v>297</v>
      </c>
      <c r="C4" s="108" t="s">
        <v>298</v>
      </c>
      <c r="D4" s="108" t="s">
        <v>299</v>
      </c>
      <c r="E4" s="108" t="s">
        <v>300</v>
      </c>
      <c r="F4" s="108" t="s">
        <v>297</v>
      </c>
      <c r="G4" s="108" t="s">
        <v>298</v>
      </c>
      <c r="H4" s="108" t="s">
        <v>299</v>
      </c>
      <c r="I4" s="108" t="s">
        <v>300</v>
      </c>
      <c r="J4" s="108" t="s">
        <v>297</v>
      </c>
      <c r="K4" s="108" t="s">
        <v>298</v>
      </c>
      <c r="L4" s="108" t="s">
        <v>299</v>
      </c>
      <c r="M4" s="94" t="s">
        <v>300</v>
      </c>
    </row>
    <row r="5" spans="1:15" s="95" customFormat="1" ht="5.15" customHeight="1" x14ac:dyDescent="0.2">
      <c r="A5" s="61"/>
      <c r="B5" s="137"/>
      <c r="C5" s="28"/>
      <c r="D5" s="28"/>
      <c r="E5" s="110"/>
      <c r="F5" s="28"/>
      <c r="G5" s="28"/>
      <c r="H5" s="28"/>
      <c r="I5" s="110"/>
      <c r="J5" s="110"/>
      <c r="K5" s="110"/>
      <c r="L5" s="110"/>
      <c r="M5" s="110"/>
    </row>
    <row r="6" spans="1:15" s="2" customFormat="1" ht="16.899999999999999" customHeight="1" x14ac:dyDescent="0.2">
      <c r="A6" s="102" t="s">
        <v>301</v>
      </c>
      <c r="B6" s="103">
        <v>22.38</v>
      </c>
      <c r="C6" s="103">
        <v>12.39</v>
      </c>
      <c r="D6" s="103">
        <v>18.829999999999998</v>
      </c>
      <c r="E6" s="103">
        <v>8.2100000000000009</v>
      </c>
      <c r="F6" s="113">
        <v>15686</v>
      </c>
      <c r="G6" s="113">
        <v>2580</v>
      </c>
      <c r="H6" s="113">
        <v>4820</v>
      </c>
      <c r="I6" s="113">
        <v>5032</v>
      </c>
      <c r="J6" s="104">
        <v>2898</v>
      </c>
      <c r="K6" s="104">
        <v>476</v>
      </c>
      <c r="L6" s="104">
        <v>782</v>
      </c>
      <c r="M6" s="104">
        <v>863</v>
      </c>
      <c r="O6" s="1"/>
    </row>
    <row r="7" spans="1:15" s="2" customFormat="1" ht="16.899999999999999" customHeight="1" x14ac:dyDescent="0.2">
      <c r="A7" s="105">
        <v>14</v>
      </c>
      <c r="B7" s="106">
        <v>22.38</v>
      </c>
      <c r="C7" s="103">
        <v>12.39</v>
      </c>
      <c r="D7" s="103">
        <v>18.829999999999998</v>
      </c>
      <c r="E7" s="103">
        <v>8.2100000000000009</v>
      </c>
      <c r="F7" s="113">
        <v>20429</v>
      </c>
      <c r="G7" s="113">
        <v>2632</v>
      </c>
      <c r="H7" s="113">
        <v>5011</v>
      </c>
      <c r="I7" s="113">
        <v>5028</v>
      </c>
      <c r="J7" s="104">
        <v>3754</v>
      </c>
      <c r="K7" s="104">
        <v>486</v>
      </c>
      <c r="L7" s="104">
        <v>793</v>
      </c>
      <c r="M7" s="104">
        <v>854</v>
      </c>
      <c r="O7" s="1"/>
    </row>
    <row r="8" spans="1:15" s="2" customFormat="1" ht="16.899999999999999" customHeight="1" x14ac:dyDescent="0.2">
      <c r="A8" s="102" t="s">
        <v>302</v>
      </c>
      <c r="B8" s="106">
        <v>22.38</v>
      </c>
      <c r="C8" s="103">
        <v>12.39</v>
      </c>
      <c r="D8" s="103">
        <v>18.829999999999998</v>
      </c>
      <c r="E8" s="103">
        <v>8.2100000000000009</v>
      </c>
      <c r="F8" s="113">
        <v>22784</v>
      </c>
      <c r="G8" s="113">
        <v>2836</v>
      </c>
      <c r="H8" s="113">
        <v>5236</v>
      </c>
      <c r="I8" s="113">
        <v>5366</v>
      </c>
      <c r="J8" s="104">
        <v>4144</v>
      </c>
      <c r="K8" s="104">
        <v>407</v>
      </c>
      <c r="L8" s="104">
        <v>796</v>
      </c>
      <c r="M8" s="104">
        <v>870</v>
      </c>
      <c r="O8" s="1"/>
    </row>
    <row r="9" spans="1:15" s="2" customFormat="1" ht="10" customHeight="1" x14ac:dyDescent="0.2">
      <c r="A9" s="105"/>
      <c r="B9" s="107"/>
      <c r="C9" s="111"/>
      <c r="D9" s="111"/>
      <c r="E9" s="111"/>
      <c r="F9" s="111"/>
      <c r="G9" s="111"/>
      <c r="H9" s="111"/>
      <c r="I9" s="111"/>
      <c r="J9" s="112"/>
      <c r="K9" s="112"/>
      <c r="L9" s="112"/>
      <c r="M9" s="112"/>
      <c r="O9" s="1"/>
    </row>
    <row r="10" spans="1:15" s="2" customFormat="1" ht="16.899999999999999" customHeight="1" x14ac:dyDescent="0.2">
      <c r="A10" s="105"/>
      <c r="B10" s="420" t="s">
        <v>297</v>
      </c>
      <c r="C10" s="421"/>
      <c r="D10" s="108" t="s">
        <v>299</v>
      </c>
      <c r="E10" s="108" t="s">
        <v>300</v>
      </c>
      <c r="F10" s="420" t="s">
        <v>297</v>
      </c>
      <c r="G10" s="421"/>
      <c r="H10" s="108" t="s">
        <v>299</v>
      </c>
      <c r="I10" s="108" t="s">
        <v>300</v>
      </c>
      <c r="J10" s="422" t="s">
        <v>297</v>
      </c>
      <c r="K10" s="421"/>
      <c r="L10" s="108" t="s">
        <v>299</v>
      </c>
      <c r="M10" s="25" t="s">
        <v>300</v>
      </c>
      <c r="O10" s="1"/>
    </row>
    <row r="11" spans="1:15" s="2" customFormat="1" ht="6.65" customHeight="1" x14ac:dyDescent="0.2">
      <c r="A11" s="105"/>
      <c r="B11" s="109"/>
      <c r="C11" s="111"/>
      <c r="D11" s="110"/>
      <c r="E11" s="110"/>
      <c r="F11" s="110"/>
      <c r="G11" s="111"/>
      <c r="H11" s="110"/>
      <c r="I11" s="110"/>
      <c r="J11" s="110"/>
      <c r="K11" s="111"/>
      <c r="L11" s="110"/>
      <c r="M11" s="110"/>
      <c r="O11" s="1"/>
    </row>
    <row r="12" spans="1:15" s="2" customFormat="1" ht="16.899999999999999" customHeight="1" x14ac:dyDescent="0.2">
      <c r="A12" s="105">
        <v>10</v>
      </c>
      <c r="B12" s="423">
        <v>34.770000000000003</v>
      </c>
      <c r="C12" s="424"/>
      <c r="D12" s="103">
        <v>18.829999999999998</v>
      </c>
      <c r="E12" s="103">
        <v>8.2100000000000009</v>
      </c>
      <c r="F12" s="425">
        <v>28143</v>
      </c>
      <c r="G12" s="425"/>
      <c r="H12" s="113">
        <v>5239</v>
      </c>
      <c r="I12" s="113">
        <v>5622</v>
      </c>
      <c r="J12" s="426">
        <v>5164</v>
      </c>
      <c r="K12" s="426"/>
      <c r="L12" s="104">
        <v>781</v>
      </c>
      <c r="M12" s="104">
        <v>902</v>
      </c>
      <c r="O12" s="1"/>
    </row>
    <row r="13" spans="1:15" s="2" customFormat="1" ht="16.899999999999999" customHeight="1" x14ac:dyDescent="0.2">
      <c r="A13" s="105">
        <v>15</v>
      </c>
      <c r="B13" s="423">
        <v>34.770000000000003</v>
      </c>
      <c r="C13" s="424"/>
      <c r="D13" s="103">
        <v>18.829999999999998</v>
      </c>
      <c r="E13" s="103">
        <v>8.2100000000000009</v>
      </c>
      <c r="F13" s="425">
        <v>27612</v>
      </c>
      <c r="G13" s="425"/>
      <c r="H13" s="113">
        <v>5380</v>
      </c>
      <c r="I13" s="113">
        <v>5835</v>
      </c>
      <c r="J13" s="426">
        <v>5409</v>
      </c>
      <c r="K13" s="426"/>
      <c r="L13" s="104">
        <v>775</v>
      </c>
      <c r="M13" s="104">
        <v>904</v>
      </c>
      <c r="O13" s="1"/>
    </row>
    <row r="14" spans="1:15" s="2" customFormat="1" ht="10" customHeight="1" x14ac:dyDescent="0.2">
      <c r="A14" s="105"/>
      <c r="B14" s="107"/>
      <c r="C14" s="111"/>
      <c r="D14" s="111"/>
      <c r="E14" s="111"/>
      <c r="F14" s="111"/>
      <c r="G14" s="111"/>
      <c r="H14" s="111"/>
      <c r="I14" s="111"/>
      <c r="J14" s="112"/>
      <c r="K14" s="112"/>
      <c r="L14" s="112"/>
      <c r="M14" s="112"/>
      <c r="O14" s="1"/>
    </row>
    <row r="15" spans="1:15" s="2" customFormat="1" ht="16.899999999999999" customHeight="1" x14ac:dyDescent="0.2">
      <c r="A15" s="105"/>
      <c r="B15" s="420" t="s">
        <v>303</v>
      </c>
      <c r="C15" s="421"/>
      <c r="D15" s="421"/>
      <c r="E15" s="108" t="s">
        <v>300</v>
      </c>
      <c r="F15" s="420" t="s">
        <v>303</v>
      </c>
      <c r="G15" s="421"/>
      <c r="H15" s="421"/>
      <c r="I15" s="108" t="s">
        <v>300</v>
      </c>
      <c r="J15" s="420" t="s">
        <v>303</v>
      </c>
      <c r="K15" s="421"/>
      <c r="L15" s="421"/>
      <c r="M15" s="94" t="s">
        <v>300</v>
      </c>
      <c r="O15" s="1"/>
    </row>
    <row r="16" spans="1:15" s="2" customFormat="1" ht="6.65" customHeight="1" x14ac:dyDescent="0.2">
      <c r="A16" s="105"/>
      <c r="B16" s="109"/>
      <c r="C16" s="111"/>
      <c r="D16" s="111"/>
      <c r="E16" s="110"/>
      <c r="F16" s="110"/>
      <c r="G16" s="111"/>
      <c r="H16" s="111"/>
      <c r="I16" s="110"/>
      <c r="J16" s="110"/>
      <c r="K16" s="111"/>
      <c r="L16" s="111"/>
      <c r="M16" s="110"/>
      <c r="O16" s="1"/>
    </row>
    <row r="17" spans="1:15" s="2" customFormat="1" ht="16.899999999999999" customHeight="1" x14ac:dyDescent="0.2">
      <c r="A17" s="105">
        <v>22</v>
      </c>
      <c r="B17" s="427">
        <v>53.6</v>
      </c>
      <c r="C17" s="428"/>
      <c r="D17" s="429"/>
      <c r="E17" s="103">
        <v>8.2100000000000009</v>
      </c>
      <c r="F17" s="425">
        <v>47114</v>
      </c>
      <c r="G17" s="425"/>
      <c r="H17" s="430"/>
      <c r="I17" s="113">
        <v>7221</v>
      </c>
      <c r="J17" s="426">
        <v>9026</v>
      </c>
      <c r="K17" s="426"/>
      <c r="L17" s="431"/>
      <c r="M17" s="104">
        <v>1183</v>
      </c>
      <c r="O17" s="1"/>
    </row>
    <row r="18" spans="1:15" s="2" customFormat="1" ht="16.899999999999999" customHeight="1" x14ac:dyDescent="0.2">
      <c r="A18" s="105">
        <v>25</v>
      </c>
      <c r="B18" s="427">
        <v>53.6</v>
      </c>
      <c r="C18" s="428"/>
      <c r="D18" s="429"/>
      <c r="E18" s="103">
        <v>8.2100000000000009</v>
      </c>
      <c r="F18" s="425">
        <v>47333</v>
      </c>
      <c r="G18" s="425"/>
      <c r="H18" s="430"/>
      <c r="I18" s="113">
        <v>7183</v>
      </c>
      <c r="J18" s="426">
        <v>9444</v>
      </c>
      <c r="K18" s="426"/>
      <c r="L18" s="431"/>
      <c r="M18" s="104">
        <v>1171</v>
      </c>
      <c r="O18" s="1"/>
    </row>
    <row r="19" spans="1:15" s="2" customFormat="1" ht="12" customHeight="1" x14ac:dyDescent="0.2">
      <c r="A19" s="105"/>
      <c r="B19" s="107"/>
      <c r="C19" s="111"/>
      <c r="D19" s="111"/>
      <c r="E19" s="111"/>
      <c r="F19" s="111"/>
      <c r="G19" s="111"/>
      <c r="H19" s="111"/>
      <c r="I19" s="111"/>
      <c r="J19" s="112"/>
      <c r="K19" s="112"/>
      <c r="L19" s="112"/>
      <c r="M19" s="112"/>
      <c r="O19" s="1"/>
    </row>
    <row r="20" spans="1:15" s="2" customFormat="1" ht="16.899999999999999" customHeight="1" x14ac:dyDescent="0.2">
      <c r="A20" s="105"/>
      <c r="B20" s="420" t="s">
        <v>304</v>
      </c>
      <c r="C20" s="420"/>
      <c r="D20" s="420"/>
      <c r="E20" s="420"/>
      <c r="F20" s="420" t="s">
        <v>304</v>
      </c>
      <c r="G20" s="420"/>
      <c r="H20" s="420"/>
      <c r="I20" s="420"/>
      <c r="J20" s="416" t="s">
        <v>304</v>
      </c>
      <c r="K20" s="416"/>
      <c r="L20" s="416"/>
      <c r="M20" s="416"/>
      <c r="O20" s="1"/>
    </row>
    <row r="21" spans="1:15" s="2" customFormat="1" ht="6.65" customHeight="1" x14ac:dyDescent="0.2">
      <c r="A21" s="105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O21" s="1"/>
    </row>
    <row r="22" spans="1:15" s="2" customFormat="1" ht="16.899999999999999" customHeight="1" x14ac:dyDescent="0.2">
      <c r="A22" s="105">
        <v>30</v>
      </c>
      <c r="B22" s="424">
        <v>61.81</v>
      </c>
      <c r="C22" s="424"/>
      <c r="D22" s="430"/>
      <c r="E22" s="430"/>
      <c r="F22" s="432">
        <v>58179</v>
      </c>
      <c r="G22" s="433"/>
      <c r="H22" s="433"/>
      <c r="I22" s="111"/>
      <c r="J22" s="426">
        <v>11610</v>
      </c>
      <c r="K22" s="426"/>
      <c r="L22" s="431"/>
      <c r="M22" s="431"/>
      <c r="O22" s="1"/>
    </row>
    <row r="23" spans="1:15" s="2" customFormat="1" ht="16.899999999999999" customHeight="1" x14ac:dyDescent="0.2">
      <c r="A23" s="105">
        <v>35</v>
      </c>
      <c r="B23" s="424">
        <v>61.81</v>
      </c>
      <c r="C23" s="424"/>
      <c r="D23" s="430"/>
      <c r="E23" s="430"/>
      <c r="F23" s="432">
        <v>62966</v>
      </c>
      <c r="G23" s="433"/>
      <c r="H23" s="433"/>
      <c r="I23" s="111"/>
      <c r="J23" s="426">
        <v>14483</v>
      </c>
      <c r="K23" s="426"/>
      <c r="L23" s="431"/>
      <c r="M23" s="431"/>
      <c r="O23" s="1"/>
    </row>
    <row r="24" spans="1:15" s="2" customFormat="1" ht="16.899999999999999" customHeight="1" x14ac:dyDescent="0.2">
      <c r="A24" s="105">
        <v>40</v>
      </c>
      <c r="B24" s="424">
        <v>61.81</v>
      </c>
      <c r="C24" s="424"/>
      <c r="D24" s="430"/>
      <c r="E24" s="430"/>
      <c r="F24" s="432">
        <v>71239</v>
      </c>
      <c r="G24" s="433"/>
      <c r="H24" s="433"/>
      <c r="I24" s="111"/>
      <c r="J24" s="426">
        <v>18318</v>
      </c>
      <c r="K24" s="426"/>
      <c r="L24" s="431"/>
      <c r="M24" s="431"/>
      <c r="O24" s="1"/>
    </row>
    <row r="25" spans="1:15" s="2" customFormat="1" ht="16.899999999999999" customHeight="1" x14ac:dyDescent="0.2">
      <c r="A25" s="105">
        <v>45</v>
      </c>
      <c r="B25" s="424">
        <v>61.81</v>
      </c>
      <c r="C25" s="424"/>
      <c r="D25" s="430"/>
      <c r="E25" s="430"/>
      <c r="F25" s="432">
        <v>78141</v>
      </c>
      <c r="G25" s="433"/>
      <c r="H25" s="433"/>
      <c r="I25" s="111"/>
      <c r="J25" s="426">
        <v>21557</v>
      </c>
      <c r="K25" s="426"/>
      <c r="L25" s="431"/>
      <c r="M25" s="431"/>
      <c r="O25" s="1"/>
    </row>
    <row r="26" spans="1:15" s="2" customFormat="1" ht="16.899999999999999" customHeight="1" x14ac:dyDescent="0.2">
      <c r="A26" s="105">
        <v>50</v>
      </c>
      <c r="B26" s="424">
        <v>61.81</v>
      </c>
      <c r="C26" s="424"/>
      <c r="D26" s="430"/>
      <c r="E26" s="430"/>
      <c r="F26" s="432">
        <v>89248</v>
      </c>
      <c r="G26" s="433"/>
      <c r="H26" s="433"/>
      <c r="I26" s="111"/>
      <c r="J26" s="426">
        <v>26496</v>
      </c>
      <c r="K26" s="426"/>
      <c r="L26" s="431"/>
      <c r="M26" s="431"/>
      <c r="O26" s="1"/>
    </row>
    <row r="27" spans="1:15" s="2" customFormat="1" ht="16.899999999999999" customHeight="1" x14ac:dyDescent="0.2">
      <c r="A27" s="102">
        <v>55</v>
      </c>
      <c r="B27" s="424">
        <v>61.81</v>
      </c>
      <c r="C27" s="424"/>
      <c r="D27" s="430"/>
      <c r="E27" s="430"/>
      <c r="F27" s="432">
        <v>94612</v>
      </c>
      <c r="G27" s="433"/>
      <c r="H27" s="433"/>
      <c r="I27" s="111"/>
      <c r="J27" s="426">
        <v>29441</v>
      </c>
      <c r="K27" s="426"/>
      <c r="L27" s="431"/>
      <c r="M27" s="431"/>
      <c r="O27" s="1"/>
    </row>
    <row r="28" spans="1:15" s="2" customFormat="1" ht="16.899999999999999" customHeight="1" x14ac:dyDescent="0.2">
      <c r="A28" s="102">
        <v>60</v>
      </c>
      <c r="B28" s="424">
        <v>61.81</v>
      </c>
      <c r="C28" s="424"/>
      <c r="D28" s="430"/>
      <c r="E28" s="430"/>
      <c r="F28" s="432">
        <v>99600</v>
      </c>
      <c r="G28" s="433"/>
      <c r="H28" s="433"/>
      <c r="I28" s="111"/>
      <c r="J28" s="426">
        <v>31819</v>
      </c>
      <c r="K28" s="426"/>
      <c r="L28" s="431"/>
      <c r="M28" s="431"/>
      <c r="O28" s="1"/>
    </row>
    <row r="29" spans="1:15" s="2" customFormat="1" ht="16.899999999999999" customHeight="1" x14ac:dyDescent="0.2">
      <c r="A29" s="102" t="s">
        <v>305</v>
      </c>
      <c r="B29" s="424">
        <v>61.81</v>
      </c>
      <c r="C29" s="424"/>
      <c r="D29" s="430"/>
      <c r="E29" s="430"/>
      <c r="F29" s="432">
        <v>105418</v>
      </c>
      <c r="G29" s="433"/>
      <c r="H29" s="433"/>
      <c r="I29" s="111"/>
      <c r="J29" s="426">
        <v>35296</v>
      </c>
      <c r="K29" s="426"/>
      <c r="L29" s="431"/>
      <c r="M29" s="431"/>
      <c r="O29" s="1"/>
    </row>
    <row r="30" spans="1:15" s="2" customFormat="1" ht="16.899999999999999" customHeight="1" x14ac:dyDescent="0.2">
      <c r="A30" s="102">
        <v>7</v>
      </c>
      <c r="B30" s="424">
        <v>62.17</v>
      </c>
      <c r="C30" s="424"/>
      <c r="D30" s="430"/>
      <c r="E30" s="430"/>
      <c r="F30" s="432">
        <v>107890</v>
      </c>
      <c r="G30" s="433"/>
      <c r="H30" s="433"/>
      <c r="I30" s="111"/>
      <c r="J30" s="426">
        <v>37780</v>
      </c>
      <c r="K30" s="426"/>
      <c r="L30" s="431"/>
      <c r="M30" s="431"/>
      <c r="O30" s="1"/>
    </row>
    <row r="31" spans="1:15" s="2" customFormat="1" ht="16.899999999999999" customHeight="1" x14ac:dyDescent="0.2">
      <c r="A31" s="102">
        <v>12</v>
      </c>
      <c r="B31" s="424">
        <v>62.17</v>
      </c>
      <c r="C31" s="424"/>
      <c r="D31" s="430"/>
      <c r="E31" s="430"/>
      <c r="F31" s="432">
        <v>110519</v>
      </c>
      <c r="G31" s="433"/>
      <c r="H31" s="433"/>
      <c r="I31" s="111"/>
      <c r="J31" s="426">
        <v>40868</v>
      </c>
      <c r="K31" s="426"/>
      <c r="L31" s="431"/>
      <c r="M31" s="431"/>
      <c r="O31" s="1"/>
    </row>
    <row r="32" spans="1:15" s="2" customFormat="1" ht="16.899999999999999" customHeight="1" x14ac:dyDescent="0.2">
      <c r="A32" s="102">
        <v>17</v>
      </c>
      <c r="B32" s="423">
        <v>62.13</v>
      </c>
      <c r="C32" s="424"/>
      <c r="D32" s="424"/>
      <c r="E32" s="424"/>
      <c r="F32" s="432">
        <v>112241</v>
      </c>
      <c r="G32" s="432"/>
      <c r="H32" s="432"/>
      <c r="I32" s="111"/>
      <c r="J32" s="426">
        <v>43479</v>
      </c>
      <c r="K32" s="426"/>
      <c r="L32" s="426"/>
      <c r="M32" s="426"/>
      <c r="O32" s="1"/>
    </row>
    <row r="33" spans="1:16" s="2" customFormat="1" ht="16.899999999999999" customHeight="1" x14ac:dyDescent="0.2">
      <c r="A33" s="102">
        <v>22</v>
      </c>
      <c r="B33" s="423">
        <v>63.13</v>
      </c>
      <c r="C33" s="424"/>
      <c r="D33" s="424"/>
      <c r="E33" s="424"/>
      <c r="F33" s="432">
        <v>111838</v>
      </c>
      <c r="G33" s="432"/>
      <c r="H33" s="432"/>
      <c r="I33" s="111"/>
      <c r="J33" s="426">
        <v>44620</v>
      </c>
      <c r="K33" s="426"/>
      <c r="L33" s="426"/>
      <c r="M33" s="426"/>
      <c r="O33" s="1"/>
    </row>
    <row r="34" spans="1:16" s="2" customFormat="1" ht="16.899999999999999" customHeight="1" x14ac:dyDescent="0.2">
      <c r="A34" s="102">
        <v>27</v>
      </c>
      <c r="B34" s="423">
        <v>62.02</v>
      </c>
      <c r="C34" s="424"/>
      <c r="D34" s="424"/>
      <c r="E34" s="424"/>
      <c r="F34" s="432">
        <v>110046</v>
      </c>
      <c r="G34" s="432"/>
      <c r="H34" s="432"/>
      <c r="I34" s="111"/>
      <c r="J34" s="426">
        <v>45218</v>
      </c>
      <c r="K34" s="426"/>
      <c r="L34" s="426"/>
      <c r="M34" s="426"/>
      <c r="O34" s="1"/>
    </row>
    <row r="35" spans="1:16" s="2" customFormat="1" ht="16.899999999999999" customHeight="1" x14ac:dyDescent="0.2">
      <c r="A35" s="102" t="s">
        <v>545</v>
      </c>
      <c r="B35" s="442">
        <v>62.02</v>
      </c>
      <c r="C35" s="398"/>
      <c r="D35" s="398"/>
      <c r="E35" s="398"/>
      <c r="F35" s="443">
        <v>107783</v>
      </c>
      <c r="G35" s="443"/>
      <c r="H35" s="443"/>
      <c r="I35" s="38"/>
      <c r="J35" s="409">
        <v>46106</v>
      </c>
      <c r="K35" s="409"/>
      <c r="L35" s="409"/>
      <c r="M35" s="409"/>
      <c r="O35" s="1"/>
    </row>
    <row r="36" spans="1:16" s="4" customFormat="1" ht="5.15" customHeight="1" x14ac:dyDescent="0.2">
      <c r="A36" s="115"/>
      <c r="B36" s="434"/>
      <c r="C36" s="434"/>
      <c r="D36" s="435"/>
      <c r="E36" s="435"/>
      <c r="F36" s="436"/>
      <c r="G36" s="437"/>
      <c r="H36" s="437"/>
      <c r="I36" s="116"/>
      <c r="J36" s="438"/>
      <c r="K36" s="438"/>
      <c r="L36" s="435"/>
      <c r="M36" s="435"/>
      <c r="O36" s="6"/>
    </row>
    <row r="37" spans="1:16" s="4" customFormat="1" ht="16.899999999999999" customHeight="1" x14ac:dyDescent="0.2">
      <c r="A37" s="11" t="s">
        <v>306</v>
      </c>
      <c r="B37" s="11"/>
      <c r="C37" s="11"/>
      <c r="D37" s="11"/>
      <c r="E37" s="111"/>
      <c r="F37" s="111"/>
      <c r="G37" s="111"/>
      <c r="H37" s="111"/>
      <c r="I37" s="111"/>
      <c r="J37" s="111"/>
      <c r="K37" s="111"/>
      <c r="L37" s="111"/>
      <c r="M37" s="111"/>
    </row>
    <row r="38" spans="1:16" s="4" customFormat="1" ht="16.899999999999999" customHeight="1" x14ac:dyDescent="0.2">
      <c r="A38" s="98"/>
      <c r="B38" s="98"/>
      <c r="C38" s="11"/>
    </row>
    <row r="39" spans="1:16" s="2" customFormat="1" ht="20.149999999999999" customHeight="1" x14ac:dyDescent="0.2">
      <c r="A39" s="117" t="s">
        <v>307</v>
      </c>
      <c r="B39" s="118"/>
      <c r="C39" s="118"/>
      <c r="D39" s="112"/>
      <c r="E39" s="112"/>
      <c r="F39" s="112"/>
      <c r="G39" s="112"/>
      <c r="H39" s="112"/>
      <c r="I39" s="112"/>
      <c r="J39" s="112"/>
      <c r="K39" s="112"/>
    </row>
    <row r="40" spans="1:16" s="2" customFormat="1" ht="15" customHeight="1" x14ac:dyDescent="0.2">
      <c r="A40" s="91"/>
      <c r="B40" s="91"/>
      <c r="C40" s="91"/>
      <c r="D40" s="91"/>
      <c r="E40" s="112"/>
      <c r="F40" s="112"/>
      <c r="G40" s="112"/>
      <c r="H40" s="112"/>
      <c r="I40" s="116"/>
      <c r="J40" s="116"/>
      <c r="K40" s="92" t="s">
        <v>293</v>
      </c>
      <c r="L40" s="112"/>
      <c r="M40" s="112"/>
      <c r="N40" s="112"/>
      <c r="P40" s="1"/>
    </row>
    <row r="41" spans="1:16" s="110" customFormat="1" ht="16" customHeight="1" x14ac:dyDescent="0.2">
      <c r="A41" s="94" t="s">
        <v>0</v>
      </c>
      <c r="B41" s="26"/>
      <c r="C41" s="415" t="s">
        <v>308</v>
      </c>
      <c r="D41" s="422"/>
      <c r="E41" s="415" t="s">
        <v>33</v>
      </c>
      <c r="F41" s="422"/>
      <c r="G41" s="415" t="s">
        <v>34</v>
      </c>
      <c r="H41" s="422"/>
      <c r="I41" s="415" t="s">
        <v>309</v>
      </c>
      <c r="J41" s="416"/>
      <c r="K41" s="416"/>
    </row>
    <row r="42" spans="1:16" s="110" customFormat="1" ht="5.15" customHeight="1" x14ac:dyDescent="0.2">
      <c r="B42" s="61"/>
    </row>
    <row r="43" spans="1:16" s="2" customFormat="1" ht="15" customHeight="1" x14ac:dyDescent="0.2">
      <c r="A43" s="114" t="s">
        <v>10</v>
      </c>
      <c r="B43" s="61">
        <v>30</v>
      </c>
      <c r="C43" s="439">
        <f t="shared" ref="C43:C54" si="0">SUM(E43:G43)</f>
        <v>58179</v>
      </c>
      <c r="D43" s="425"/>
      <c r="E43" s="425">
        <v>29139</v>
      </c>
      <c r="F43" s="425"/>
      <c r="G43" s="425">
        <v>29040</v>
      </c>
      <c r="H43" s="425"/>
      <c r="I43" s="440">
        <f t="shared" ref="I43:I53" si="1">E43/G43*100</f>
        <v>100.3</v>
      </c>
      <c r="J43" s="440"/>
      <c r="K43" s="440"/>
      <c r="L43" s="104"/>
      <c r="M43" s="104"/>
      <c r="N43" s="104"/>
      <c r="P43" s="1"/>
    </row>
    <row r="44" spans="1:16" s="2" customFormat="1" ht="15" customHeight="1" x14ac:dyDescent="0.2">
      <c r="A44" s="111"/>
      <c r="B44" s="61">
        <v>35</v>
      </c>
      <c r="C44" s="439">
        <f t="shared" si="0"/>
        <v>62966</v>
      </c>
      <c r="D44" s="425"/>
      <c r="E44" s="425">
        <v>31214</v>
      </c>
      <c r="F44" s="425"/>
      <c r="G44" s="425">
        <v>31752</v>
      </c>
      <c r="H44" s="425"/>
      <c r="I44" s="440">
        <f t="shared" si="1"/>
        <v>98.3</v>
      </c>
      <c r="J44" s="440"/>
      <c r="K44" s="440"/>
      <c r="L44" s="104"/>
      <c r="M44" s="104"/>
      <c r="N44" s="104"/>
      <c r="P44" s="1"/>
    </row>
    <row r="45" spans="1:16" s="2" customFormat="1" ht="15" customHeight="1" x14ac:dyDescent="0.2">
      <c r="A45" s="111"/>
      <c r="B45" s="61">
        <v>40</v>
      </c>
      <c r="C45" s="439">
        <f t="shared" si="0"/>
        <v>71239</v>
      </c>
      <c r="D45" s="425"/>
      <c r="E45" s="425">
        <v>36022</v>
      </c>
      <c r="F45" s="425"/>
      <c r="G45" s="425">
        <v>35217</v>
      </c>
      <c r="H45" s="425"/>
      <c r="I45" s="440">
        <f t="shared" si="1"/>
        <v>102.3</v>
      </c>
      <c r="J45" s="440"/>
      <c r="K45" s="440"/>
      <c r="L45" s="112"/>
      <c r="M45" s="112"/>
      <c r="N45" s="112"/>
      <c r="P45" s="1"/>
    </row>
    <row r="46" spans="1:16" s="2" customFormat="1" ht="15" customHeight="1" x14ac:dyDescent="0.2">
      <c r="A46" s="111"/>
      <c r="B46" s="61">
        <v>45</v>
      </c>
      <c r="C46" s="439">
        <f t="shared" si="0"/>
        <v>78141</v>
      </c>
      <c r="D46" s="425"/>
      <c r="E46" s="425">
        <v>38959</v>
      </c>
      <c r="F46" s="425"/>
      <c r="G46" s="425">
        <v>39182</v>
      </c>
      <c r="H46" s="425"/>
      <c r="I46" s="440">
        <f t="shared" si="1"/>
        <v>99.4</v>
      </c>
      <c r="J46" s="440"/>
      <c r="K46" s="440"/>
      <c r="L46" s="112"/>
      <c r="M46" s="112"/>
      <c r="N46" s="112"/>
      <c r="P46" s="1"/>
    </row>
    <row r="47" spans="1:16" s="2" customFormat="1" ht="15" customHeight="1" x14ac:dyDescent="0.2">
      <c r="A47" s="111"/>
      <c r="B47" s="61">
        <v>50</v>
      </c>
      <c r="C47" s="439">
        <f t="shared" si="0"/>
        <v>89248</v>
      </c>
      <c r="D47" s="425"/>
      <c r="E47" s="425">
        <v>44610</v>
      </c>
      <c r="F47" s="425"/>
      <c r="G47" s="425">
        <v>44638</v>
      </c>
      <c r="H47" s="425"/>
      <c r="I47" s="440">
        <f t="shared" si="1"/>
        <v>99.9</v>
      </c>
      <c r="J47" s="440"/>
      <c r="K47" s="440"/>
      <c r="L47" s="112"/>
      <c r="M47" s="112"/>
      <c r="N47" s="112"/>
      <c r="P47" s="1"/>
    </row>
    <row r="48" spans="1:16" s="2" customFormat="1" ht="15" customHeight="1" x14ac:dyDescent="0.2">
      <c r="A48" s="111"/>
      <c r="B48" s="61">
        <v>55</v>
      </c>
      <c r="C48" s="439">
        <f t="shared" si="0"/>
        <v>94612</v>
      </c>
      <c r="D48" s="425"/>
      <c r="E48" s="425">
        <v>46748</v>
      </c>
      <c r="F48" s="425"/>
      <c r="G48" s="425">
        <v>47864</v>
      </c>
      <c r="H48" s="425"/>
      <c r="I48" s="440">
        <f t="shared" si="1"/>
        <v>97.7</v>
      </c>
      <c r="J48" s="440"/>
      <c r="K48" s="440"/>
      <c r="L48" s="112"/>
      <c r="M48" s="112"/>
      <c r="N48" s="112"/>
      <c r="P48" s="1"/>
    </row>
    <row r="49" spans="1:16" s="2" customFormat="1" ht="15" customHeight="1" x14ac:dyDescent="0.2">
      <c r="A49" s="111"/>
      <c r="B49" s="61">
        <v>60</v>
      </c>
      <c r="C49" s="439">
        <f t="shared" si="0"/>
        <v>99600</v>
      </c>
      <c r="D49" s="425"/>
      <c r="E49" s="425">
        <v>49054</v>
      </c>
      <c r="F49" s="425"/>
      <c r="G49" s="425">
        <v>50546</v>
      </c>
      <c r="H49" s="425"/>
      <c r="I49" s="440">
        <f t="shared" si="1"/>
        <v>97</v>
      </c>
      <c r="J49" s="440"/>
      <c r="K49" s="440"/>
      <c r="L49" s="112"/>
      <c r="M49" s="112"/>
      <c r="N49" s="112"/>
      <c r="P49" s="1"/>
    </row>
    <row r="50" spans="1:16" s="2" customFormat="1" ht="15" customHeight="1" x14ac:dyDescent="0.2">
      <c r="A50" s="114" t="s">
        <v>14</v>
      </c>
      <c r="B50" s="61">
        <v>2</v>
      </c>
      <c r="C50" s="439">
        <f t="shared" si="0"/>
        <v>105418</v>
      </c>
      <c r="D50" s="425"/>
      <c r="E50" s="425">
        <v>51721</v>
      </c>
      <c r="F50" s="425"/>
      <c r="G50" s="425">
        <v>53697</v>
      </c>
      <c r="H50" s="425"/>
      <c r="I50" s="440">
        <f t="shared" si="1"/>
        <v>96.3</v>
      </c>
      <c r="J50" s="440"/>
      <c r="K50" s="440"/>
      <c r="L50" s="112"/>
      <c r="M50" s="112"/>
      <c r="N50" s="112"/>
      <c r="P50" s="1"/>
    </row>
    <row r="51" spans="1:16" s="2" customFormat="1" ht="15" customHeight="1" x14ac:dyDescent="0.2">
      <c r="A51" s="111"/>
      <c r="B51" s="61">
        <v>7</v>
      </c>
      <c r="C51" s="439">
        <f t="shared" si="0"/>
        <v>107890</v>
      </c>
      <c r="D51" s="425"/>
      <c r="E51" s="425">
        <v>52582</v>
      </c>
      <c r="F51" s="425"/>
      <c r="G51" s="425">
        <v>55308</v>
      </c>
      <c r="H51" s="425"/>
      <c r="I51" s="440">
        <f t="shared" si="1"/>
        <v>95.1</v>
      </c>
      <c r="J51" s="440"/>
      <c r="K51" s="440"/>
      <c r="L51" s="112"/>
      <c r="M51" s="112"/>
      <c r="N51" s="112"/>
      <c r="P51" s="1"/>
    </row>
    <row r="52" spans="1:16" s="2" customFormat="1" ht="15" customHeight="1" x14ac:dyDescent="0.2">
      <c r="A52" s="111"/>
      <c r="B52" s="61">
        <v>12</v>
      </c>
      <c r="C52" s="439">
        <f t="shared" si="0"/>
        <v>110519</v>
      </c>
      <c r="D52" s="425"/>
      <c r="E52" s="425">
        <v>54123</v>
      </c>
      <c r="F52" s="425"/>
      <c r="G52" s="425">
        <v>56396</v>
      </c>
      <c r="H52" s="425"/>
      <c r="I52" s="440">
        <f t="shared" si="1"/>
        <v>96</v>
      </c>
      <c r="J52" s="440"/>
      <c r="K52" s="440"/>
      <c r="L52" s="112"/>
      <c r="M52" s="112"/>
      <c r="N52" s="112"/>
      <c r="P52" s="1"/>
    </row>
    <row r="53" spans="1:16" s="2" customFormat="1" ht="15" customHeight="1" x14ac:dyDescent="0.2">
      <c r="A53" s="111"/>
      <c r="B53" s="61">
        <v>17</v>
      </c>
      <c r="C53" s="439">
        <f t="shared" si="0"/>
        <v>112241</v>
      </c>
      <c r="D53" s="425"/>
      <c r="E53" s="425">
        <v>55054</v>
      </c>
      <c r="F53" s="425"/>
      <c r="G53" s="425">
        <v>57187</v>
      </c>
      <c r="H53" s="425"/>
      <c r="I53" s="440">
        <f t="shared" si="1"/>
        <v>96.3</v>
      </c>
      <c r="J53" s="440"/>
      <c r="K53" s="440"/>
      <c r="L53" s="112"/>
      <c r="M53" s="112"/>
      <c r="N53" s="112"/>
      <c r="P53" s="1"/>
    </row>
    <row r="54" spans="1:16" s="2" customFormat="1" ht="15" customHeight="1" x14ac:dyDescent="0.2">
      <c r="A54" s="111"/>
      <c r="B54" s="61">
        <v>22</v>
      </c>
      <c r="C54" s="439">
        <f t="shared" si="0"/>
        <v>111838</v>
      </c>
      <c r="D54" s="425"/>
      <c r="E54" s="425">
        <v>54911</v>
      </c>
      <c r="F54" s="425"/>
      <c r="G54" s="425">
        <v>56927</v>
      </c>
      <c r="H54" s="425"/>
      <c r="I54" s="440">
        <v>96.5</v>
      </c>
      <c r="J54" s="440"/>
      <c r="K54" s="440"/>
      <c r="L54" s="112"/>
      <c r="M54" s="112"/>
      <c r="N54" s="112"/>
      <c r="P54" s="1"/>
    </row>
    <row r="55" spans="1:16" s="2" customFormat="1" ht="15" customHeight="1" x14ac:dyDescent="0.2">
      <c r="A55" s="267"/>
      <c r="B55" s="61">
        <v>27</v>
      </c>
      <c r="C55" s="439">
        <f t="shared" ref="C55" si="2">SUM(E55:G55)</f>
        <v>110046</v>
      </c>
      <c r="D55" s="425"/>
      <c r="E55" s="425">
        <v>53836</v>
      </c>
      <c r="F55" s="425"/>
      <c r="G55" s="425">
        <v>56210</v>
      </c>
      <c r="H55" s="425"/>
      <c r="I55" s="440">
        <v>95.8</v>
      </c>
      <c r="J55" s="440"/>
      <c r="K55" s="440"/>
      <c r="L55" s="269"/>
      <c r="M55" s="269"/>
      <c r="N55" s="269"/>
      <c r="P55" s="1"/>
    </row>
    <row r="56" spans="1:16" s="2" customFormat="1" ht="15" customHeight="1" x14ac:dyDescent="0.2">
      <c r="A56" s="268" t="s">
        <v>546</v>
      </c>
      <c r="B56" s="61">
        <v>2</v>
      </c>
      <c r="C56" s="410">
        <v>107783</v>
      </c>
      <c r="D56" s="408"/>
      <c r="E56" s="408">
        <v>52421</v>
      </c>
      <c r="F56" s="408"/>
      <c r="G56" s="408">
        <v>55362</v>
      </c>
      <c r="H56" s="408"/>
      <c r="I56" s="441">
        <v>94.7</v>
      </c>
      <c r="J56" s="441"/>
      <c r="K56" s="441"/>
      <c r="L56" s="112"/>
      <c r="M56" s="112"/>
      <c r="N56" s="112"/>
      <c r="P56" s="1"/>
    </row>
    <row r="57" spans="1:16" s="2" customFormat="1" ht="5.15" customHeight="1" x14ac:dyDescent="0.2">
      <c r="A57" s="116"/>
      <c r="B57" s="27"/>
      <c r="C57" s="119"/>
      <c r="D57" s="119"/>
      <c r="E57" s="119"/>
      <c r="F57" s="119"/>
      <c r="G57" s="119"/>
      <c r="H57" s="119"/>
      <c r="I57" s="116"/>
      <c r="J57" s="116"/>
      <c r="K57" s="116"/>
      <c r="L57" s="112"/>
      <c r="M57" s="112"/>
      <c r="N57" s="112"/>
      <c r="P57" s="1"/>
    </row>
    <row r="58" spans="1:16" s="4" customFormat="1" ht="16.899999999999999" customHeight="1" x14ac:dyDescent="0.2">
      <c r="A58" s="11"/>
      <c r="B58" s="10"/>
      <c r="C58" s="96"/>
      <c r="D58" s="96"/>
      <c r="E58" s="96"/>
      <c r="F58" s="96"/>
      <c r="G58" s="111"/>
      <c r="H58" s="111"/>
      <c r="I58" s="111"/>
      <c r="J58" s="111"/>
      <c r="K58" s="111"/>
      <c r="L58" s="111"/>
      <c r="M58" s="111"/>
      <c r="O58" s="6"/>
    </row>
    <row r="59" spans="1:16" s="4" customFormat="1" x14ac:dyDescent="0.2">
      <c r="A59" s="98"/>
      <c r="B59" s="98"/>
    </row>
    <row r="60" spans="1:16" s="4" customFormat="1" x14ac:dyDescent="0.2">
      <c r="A60" s="98"/>
      <c r="B60" s="98"/>
    </row>
    <row r="61" spans="1:16" s="4" customFormat="1" x14ac:dyDescent="0.2">
      <c r="A61" s="98"/>
      <c r="B61" s="98"/>
    </row>
    <row r="62" spans="1:16" s="2" customFormat="1" x14ac:dyDescent="0.2">
      <c r="A62" s="99"/>
      <c r="B62" s="99"/>
    </row>
    <row r="63" spans="1:16" s="2" customFormat="1" x14ac:dyDescent="0.2">
      <c r="A63" s="99"/>
      <c r="B63" s="99"/>
    </row>
    <row r="64" spans="1:16" s="2" customFormat="1" x14ac:dyDescent="0.2">
      <c r="A64" s="99"/>
      <c r="B64" s="99"/>
    </row>
    <row r="65" spans="1:2" s="2" customFormat="1" x14ac:dyDescent="0.2">
      <c r="A65" s="99"/>
      <c r="B65" s="99"/>
    </row>
    <row r="66" spans="1:2" s="2" customFormat="1" x14ac:dyDescent="0.2">
      <c r="A66" s="99"/>
      <c r="B66" s="99"/>
    </row>
  </sheetData>
  <mergeCells count="130">
    <mergeCell ref="B35:E35"/>
    <mergeCell ref="F35:H35"/>
    <mergeCell ref="J35:M35"/>
    <mergeCell ref="C55:D55"/>
    <mergeCell ref="E55:F55"/>
    <mergeCell ref="G55:H55"/>
    <mergeCell ref="I55:K55"/>
    <mergeCell ref="C53:D53"/>
    <mergeCell ref="E53:F53"/>
    <mergeCell ref="G53:H53"/>
    <mergeCell ref="I53:K53"/>
    <mergeCell ref="C54:D54"/>
    <mergeCell ref="E54:F54"/>
    <mergeCell ref="G54:H54"/>
    <mergeCell ref="I54:K54"/>
    <mergeCell ref="C47:D47"/>
    <mergeCell ref="E47:F47"/>
    <mergeCell ref="G47:H47"/>
    <mergeCell ref="I47:K47"/>
    <mergeCell ref="C48:D48"/>
    <mergeCell ref="E48:F48"/>
    <mergeCell ref="G48:H48"/>
    <mergeCell ref="I48:K48"/>
    <mergeCell ref="C49:D49"/>
    <mergeCell ref="C56:D56"/>
    <mergeCell ref="E56:F56"/>
    <mergeCell ref="G56:H56"/>
    <mergeCell ref="I56:K56"/>
    <mergeCell ref="C50:D50"/>
    <mergeCell ref="E50:F50"/>
    <mergeCell ref="G50:H50"/>
    <mergeCell ref="I50:K50"/>
    <mergeCell ref="C51:D51"/>
    <mergeCell ref="E51:F51"/>
    <mergeCell ref="G51:H51"/>
    <mergeCell ref="I51:K51"/>
    <mergeCell ref="C52:D52"/>
    <mergeCell ref="E52:F52"/>
    <mergeCell ref="G52:H52"/>
    <mergeCell ref="I52:K52"/>
    <mergeCell ref="E49:F49"/>
    <mergeCell ref="G49:H49"/>
    <mergeCell ref="I49:K49"/>
    <mergeCell ref="C44:D44"/>
    <mergeCell ref="E44:F44"/>
    <mergeCell ref="G44:H44"/>
    <mergeCell ref="I44:K44"/>
    <mergeCell ref="C45:D45"/>
    <mergeCell ref="E45:F45"/>
    <mergeCell ref="G45:H45"/>
    <mergeCell ref="I45:K45"/>
    <mergeCell ref="C46:D46"/>
    <mergeCell ref="E46:F46"/>
    <mergeCell ref="G46:H46"/>
    <mergeCell ref="I46:K46"/>
    <mergeCell ref="B36:E36"/>
    <mergeCell ref="F36:H36"/>
    <mergeCell ref="J36:M36"/>
    <mergeCell ref="C41:D41"/>
    <mergeCell ref="E41:F41"/>
    <mergeCell ref="G41:H41"/>
    <mergeCell ref="I41:K41"/>
    <mergeCell ref="C43:D43"/>
    <mergeCell ref="E43:F43"/>
    <mergeCell ref="G43:H43"/>
    <mergeCell ref="I43:K43"/>
    <mergeCell ref="B32:E32"/>
    <mergeCell ref="F32:H32"/>
    <mergeCell ref="J32:M32"/>
    <mergeCell ref="B33:E33"/>
    <mergeCell ref="F33:H33"/>
    <mergeCell ref="J33:M33"/>
    <mergeCell ref="B34:E34"/>
    <mergeCell ref="F34:H34"/>
    <mergeCell ref="J34:M34"/>
    <mergeCell ref="B29:E29"/>
    <mergeCell ref="F29:H29"/>
    <mergeCell ref="J29:M29"/>
    <mergeCell ref="B30:E30"/>
    <mergeCell ref="F30:H30"/>
    <mergeCell ref="J30:M30"/>
    <mergeCell ref="B31:E31"/>
    <mergeCell ref="F31:H31"/>
    <mergeCell ref="J31:M31"/>
    <mergeCell ref="B26:E26"/>
    <mergeCell ref="F26:H26"/>
    <mergeCell ref="J26:M26"/>
    <mergeCell ref="B27:E27"/>
    <mergeCell ref="F27:H27"/>
    <mergeCell ref="J27:M27"/>
    <mergeCell ref="B28:E28"/>
    <mergeCell ref="F28:H28"/>
    <mergeCell ref="J28:M28"/>
    <mergeCell ref="B23:E23"/>
    <mergeCell ref="F23:H23"/>
    <mergeCell ref="J23:M23"/>
    <mergeCell ref="B24:E24"/>
    <mergeCell ref="F24:H24"/>
    <mergeCell ref="J24:M24"/>
    <mergeCell ref="B25:E25"/>
    <mergeCell ref="F25:H25"/>
    <mergeCell ref="J25:M25"/>
    <mergeCell ref="B18:D18"/>
    <mergeCell ref="F18:H18"/>
    <mergeCell ref="J18:L18"/>
    <mergeCell ref="B20:E20"/>
    <mergeCell ref="F20:I20"/>
    <mergeCell ref="J20:M20"/>
    <mergeCell ref="B22:E22"/>
    <mergeCell ref="F22:H22"/>
    <mergeCell ref="J22:M22"/>
    <mergeCell ref="B13:C13"/>
    <mergeCell ref="F13:G13"/>
    <mergeCell ref="J13:K13"/>
    <mergeCell ref="B15:D15"/>
    <mergeCell ref="F15:H15"/>
    <mergeCell ref="J15:L15"/>
    <mergeCell ref="B17:D17"/>
    <mergeCell ref="F17:H17"/>
    <mergeCell ref="J17:L17"/>
    <mergeCell ref="A3:A4"/>
    <mergeCell ref="B3:E3"/>
    <mergeCell ref="F3:I3"/>
    <mergeCell ref="J3:M3"/>
    <mergeCell ref="B10:C10"/>
    <mergeCell ref="F10:G10"/>
    <mergeCell ref="J10:K10"/>
    <mergeCell ref="B12:C12"/>
    <mergeCell ref="F12:G12"/>
    <mergeCell ref="J12:K12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26" orientation="portrait" useFirstPageNumber="1" horizontalDpi="400" verticalDpi="400" r:id="rId1"/>
  <headerFooter scaleWithDoc="0" alignWithMargins="0">
    <oddHeader>&amp;C&amp;12Ｂ　世帯・人口</oddHeader>
    <oddFooter>&amp;C&amp;12&amp;P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05"/>
  <sheetViews>
    <sheetView zoomScaleNormal="100" workbookViewId="0"/>
  </sheetViews>
  <sheetFormatPr defaultColWidth="9.09765625" defaultRowHeight="12" x14ac:dyDescent="0.2"/>
  <cols>
    <col min="1" max="1" width="8.8984375" style="17" customWidth="1"/>
    <col min="2" max="2" width="8.296875" style="17" customWidth="1"/>
    <col min="3" max="3" width="7.296875" style="17" customWidth="1"/>
    <col min="4" max="4" width="5.69921875" style="17" customWidth="1"/>
    <col min="5" max="5" width="8.296875" style="2" customWidth="1"/>
    <col min="6" max="6" width="7.296875" style="2" customWidth="1"/>
    <col min="7" max="7" width="5.69921875" style="2" customWidth="1"/>
    <col min="8" max="8" width="8.296875" style="17" customWidth="1"/>
    <col min="9" max="9" width="7.296875" style="17" customWidth="1"/>
    <col min="10" max="10" width="5.69921875" style="17" customWidth="1"/>
    <col min="11" max="11" width="8.296875" style="17" customWidth="1"/>
    <col min="12" max="12" width="7.296875" style="17" customWidth="1"/>
    <col min="13" max="13" width="5.69921875" style="17" customWidth="1"/>
    <col min="14" max="16384" width="9.09765625" style="17"/>
  </cols>
  <sheetData>
    <row r="1" spans="1:13" s="71" customFormat="1" ht="19.899999999999999" customHeight="1" x14ac:dyDescent="0.2">
      <c r="A1" s="18" t="s">
        <v>310</v>
      </c>
      <c r="K1" s="269"/>
      <c r="L1" s="269"/>
      <c r="M1" s="269"/>
    </row>
    <row r="2" spans="1:13" s="71" customFormat="1" ht="17.25" customHeight="1" x14ac:dyDescent="0.2">
      <c r="B2" s="24"/>
      <c r="C2" s="24"/>
      <c r="D2" s="19"/>
      <c r="E2" s="19"/>
      <c r="F2" s="19"/>
      <c r="G2" s="19"/>
      <c r="J2" s="120"/>
      <c r="K2" s="269"/>
      <c r="L2" s="269"/>
      <c r="M2" s="120" t="s">
        <v>311</v>
      </c>
    </row>
    <row r="3" spans="1:13" s="71" customFormat="1" ht="18.75" customHeight="1" x14ac:dyDescent="0.2">
      <c r="A3" s="22" t="s">
        <v>312</v>
      </c>
      <c r="B3" s="415" t="s">
        <v>548</v>
      </c>
      <c r="C3" s="416"/>
      <c r="D3" s="416"/>
      <c r="E3" s="415" t="s">
        <v>316</v>
      </c>
      <c r="F3" s="416"/>
      <c r="G3" s="416"/>
      <c r="H3" s="415" t="s">
        <v>317</v>
      </c>
      <c r="I3" s="416"/>
      <c r="J3" s="416"/>
      <c r="K3" s="415" t="s">
        <v>547</v>
      </c>
      <c r="L3" s="416"/>
      <c r="M3" s="416"/>
    </row>
    <row r="4" spans="1:13" s="5" customFormat="1" ht="30" customHeight="1" x14ac:dyDescent="0.2">
      <c r="A4" s="9" t="s">
        <v>318</v>
      </c>
      <c r="B4" s="101" t="s">
        <v>9</v>
      </c>
      <c r="C4" s="121" t="s">
        <v>321</v>
      </c>
      <c r="D4" s="21" t="s">
        <v>320</v>
      </c>
      <c r="E4" s="101" t="s">
        <v>9</v>
      </c>
      <c r="F4" s="121" t="s">
        <v>321</v>
      </c>
      <c r="G4" s="21" t="s">
        <v>320</v>
      </c>
      <c r="H4" s="101" t="s">
        <v>9</v>
      </c>
      <c r="I4" s="121" t="s">
        <v>321</v>
      </c>
      <c r="J4" s="21" t="s">
        <v>320</v>
      </c>
      <c r="K4" s="270" t="s">
        <v>9</v>
      </c>
      <c r="L4" s="121" t="s">
        <v>321</v>
      </c>
      <c r="M4" s="265" t="s">
        <v>320</v>
      </c>
    </row>
    <row r="5" spans="1:13" s="5" customFormat="1" ht="5.15" customHeight="1" x14ac:dyDescent="0.2">
      <c r="A5" s="8"/>
      <c r="K5" s="266"/>
      <c r="L5" s="266"/>
      <c r="M5" s="266"/>
    </row>
    <row r="6" spans="1:13" s="5" customFormat="1" ht="30.65" customHeight="1" x14ac:dyDescent="0.2">
      <c r="A6" s="8" t="s">
        <v>322</v>
      </c>
      <c r="B6" s="122">
        <f>SUM(B7:B28)</f>
        <v>112241</v>
      </c>
      <c r="C6" s="122">
        <f>SUM(C7:C28)</f>
        <v>57187</v>
      </c>
      <c r="D6" s="123">
        <f>B6/$B$6</f>
        <v>1</v>
      </c>
      <c r="E6" s="124">
        <f>SUM(E7:E28)</f>
        <v>111838</v>
      </c>
      <c r="F6" s="124">
        <f>SUM(F7:F28)</f>
        <v>56927</v>
      </c>
      <c r="G6" s="123">
        <f>E6/$E$6</f>
        <v>1</v>
      </c>
      <c r="H6" s="124">
        <f>SUM(H7:H28)</f>
        <v>110046</v>
      </c>
      <c r="I6" s="124">
        <f>SUM(I7:I28)</f>
        <v>56210</v>
      </c>
      <c r="J6" s="123">
        <f>H6/$H$6</f>
        <v>1</v>
      </c>
      <c r="K6" s="273">
        <v>107783</v>
      </c>
      <c r="L6" s="273">
        <v>55362</v>
      </c>
      <c r="M6" s="274">
        <f>K6/$K$6</f>
        <v>1</v>
      </c>
    </row>
    <row r="7" spans="1:13" s="71" customFormat="1" ht="18" customHeight="1" x14ac:dyDescent="0.2">
      <c r="A7" s="8" t="s">
        <v>323</v>
      </c>
      <c r="B7" s="125">
        <v>4986</v>
      </c>
      <c r="C7" s="126">
        <v>2440</v>
      </c>
      <c r="D7" s="127">
        <f>B7/$B$6</f>
        <v>4.3999999999999997E-2</v>
      </c>
      <c r="E7" s="124">
        <v>4655</v>
      </c>
      <c r="F7" s="124">
        <v>2272</v>
      </c>
      <c r="G7" s="127">
        <f>E7/$E$6</f>
        <v>4.2000000000000003E-2</v>
      </c>
      <c r="H7" s="124">
        <v>4325</v>
      </c>
      <c r="I7" s="124">
        <v>2108</v>
      </c>
      <c r="J7" s="127">
        <f>H7/$H$6</f>
        <v>3.9E-2</v>
      </c>
      <c r="K7" s="273">
        <v>3661</v>
      </c>
      <c r="L7" s="273">
        <v>1810</v>
      </c>
      <c r="M7" s="275">
        <f>K7/$K$6</f>
        <v>3.4000000000000002E-2</v>
      </c>
    </row>
    <row r="8" spans="1:13" s="3" customFormat="1" ht="18" customHeight="1" x14ac:dyDescent="0.2">
      <c r="A8" s="8" t="s">
        <v>324</v>
      </c>
      <c r="B8" s="122">
        <v>5375</v>
      </c>
      <c r="C8" s="128">
        <v>2629</v>
      </c>
      <c r="D8" s="127">
        <f t="shared" ref="D8:D28" si="0">B8/$B$6</f>
        <v>4.8000000000000001E-2</v>
      </c>
      <c r="E8" s="124">
        <v>5076</v>
      </c>
      <c r="F8" s="124">
        <v>2494</v>
      </c>
      <c r="G8" s="127">
        <f t="shared" ref="G8:G28" si="1">E8/$E$6</f>
        <v>4.4999999999999998E-2</v>
      </c>
      <c r="H8" s="124">
        <v>4769</v>
      </c>
      <c r="I8" s="124">
        <v>2328</v>
      </c>
      <c r="J8" s="127">
        <f t="shared" ref="J8:J28" si="2">H8/$H$6</f>
        <v>4.2999999999999997E-2</v>
      </c>
      <c r="K8" s="273">
        <v>4498</v>
      </c>
      <c r="L8" s="273">
        <v>2172</v>
      </c>
      <c r="M8" s="275">
        <f t="shared" ref="M8:M28" si="3">K8/$K$6</f>
        <v>4.2000000000000003E-2</v>
      </c>
    </row>
    <row r="9" spans="1:13" s="3" customFormat="1" ht="18" customHeight="1" x14ac:dyDescent="0.2">
      <c r="A9" s="8" t="s">
        <v>325</v>
      </c>
      <c r="B9" s="122">
        <v>5514</v>
      </c>
      <c r="C9" s="128">
        <v>2727</v>
      </c>
      <c r="D9" s="127">
        <f t="shared" si="0"/>
        <v>4.9000000000000002E-2</v>
      </c>
      <c r="E9" s="124">
        <v>5341</v>
      </c>
      <c r="F9" s="124">
        <v>2633</v>
      </c>
      <c r="G9" s="127">
        <f>E9/$E$6</f>
        <v>4.8000000000000001E-2</v>
      </c>
      <c r="H9" s="124">
        <v>5123</v>
      </c>
      <c r="I9" s="124">
        <v>2507</v>
      </c>
      <c r="J9" s="127">
        <f>H9/$H$6</f>
        <v>4.7E-2</v>
      </c>
      <c r="K9" s="273">
        <v>4895</v>
      </c>
      <c r="L9" s="273">
        <v>2407</v>
      </c>
      <c r="M9" s="275">
        <f t="shared" si="3"/>
        <v>4.4999999999999998E-2</v>
      </c>
    </row>
    <row r="10" spans="1:13" s="3" customFormat="1" ht="18" customHeight="1" x14ac:dyDescent="0.2">
      <c r="A10" s="8" t="s">
        <v>326</v>
      </c>
      <c r="B10" s="122">
        <v>6131</v>
      </c>
      <c r="C10" s="128">
        <v>3005</v>
      </c>
      <c r="D10" s="127">
        <f>B10/$B$6</f>
        <v>5.5E-2</v>
      </c>
      <c r="E10" s="124">
        <v>5473</v>
      </c>
      <c r="F10" s="124">
        <v>2693</v>
      </c>
      <c r="G10" s="127">
        <f>E10/$E$6</f>
        <v>4.9000000000000002E-2</v>
      </c>
      <c r="H10" s="124">
        <v>5208</v>
      </c>
      <c r="I10" s="124">
        <v>2550</v>
      </c>
      <c r="J10" s="127">
        <f t="shared" si="2"/>
        <v>4.7E-2</v>
      </c>
      <c r="K10" s="273">
        <v>5009</v>
      </c>
      <c r="L10" s="273">
        <v>2456</v>
      </c>
      <c r="M10" s="275">
        <f t="shared" si="3"/>
        <v>4.5999999999999999E-2</v>
      </c>
    </row>
    <row r="11" spans="1:13" s="3" customFormat="1" ht="18" customHeight="1" x14ac:dyDescent="0.2">
      <c r="A11" s="8" t="s">
        <v>327</v>
      </c>
      <c r="B11" s="122">
        <v>5920</v>
      </c>
      <c r="C11" s="128">
        <v>2869</v>
      </c>
      <c r="D11" s="127">
        <f>B11/$B$6</f>
        <v>5.2999999999999999E-2</v>
      </c>
      <c r="E11" s="124">
        <v>5479</v>
      </c>
      <c r="F11" s="124">
        <v>2639</v>
      </c>
      <c r="G11" s="127">
        <f t="shared" si="1"/>
        <v>4.9000000000000002E-2</v>
      </c>
      <c r="H11" s="124">
        <v>4699</v>
      </c>
      <c r="I11" s="124">
        <v>2269</v>
      </c>
      <c r="J11" s="127">
        <f t="shared" si="2"/>
        <v>4.2999999999999997E-2</v>
      </c>
      <c r="K11" s="273">
        <v>4318</v>
      </c>
      <c r="L11" s="273">
        <v>2103</v>
      </c>
      <c r="M11" s="275">
        <f t="shared" si="3"/>
        <v>0.04</v>
      </c>
    </row>
    <row r="12" spans="1:13" s="3" customFormat="1" ht="18" customHeight="1" x14ac:dyDescent="0.2">
      <c r="A12" s="8" t="s">
        <v>328</v>
      </c>
      <c r="B12" s="122">
        <v>6609</v>
      </c>
      <c r="C12" s="128">
        <v>3280</v>
      </c>
      <c r="D12" s="127">
        <f t="shared" si="0"/>
        <v>5.8999999999999997E-2</v>
      </c>
      <c r="E12" s="124">
        <v>5527</v>
      </c>
      <c r="F12" s="124">
        <v>2634</v>
      </c>
      <c r="G12" s="127">
        <f t="shared" si="1"/>
        <v>4.9000000000000002E-2</v>
      </c>
      <c r="H12" s="124">
        <v>5157</v>
      </c>
      <c r="I12" s="124">
        <v>2540</v>
      </c>
      <c r="J12" s="127">
        <f t="shared" si="2"/>
        <v>4.7E-2</v>
      </c>
      <c r="K12" s="273">
        <v>4432</v>
      </c>
      <c r="L12" s="273">
        <v>2169</v>
      </c>
      <c r="M12" s="275">
        <f t="shared" si="3"/>
        <v>4.1000000000000002E-2</v>
      </c>
    </row>
    <row r="13" spans="1:13" s="3" customFormat="1" ht="18" customHeight="1" x14ac:dyDescent="0.2">
      <c r="A13" s="8" t="s">
        <v>329</v>
      </c>
      <c r="B13" s="122">
        <v>8465</v>
      </c>
      <c r="C13" s="128">
        <v>4220</v>
      </c>
      <c r="D13" s="127">
        <f t="shared" si="0"/>
        <v>7.4999999999999997E-2</v>
      </c>
      <c r="E13" s="124">
        <v>6817</v>
      </c>
      <c r="F13" s="124">
        <v>3318</v>
      </c>
      <c r="G13" s="127">
        <f t="shared" si="1"/>
        <v>6.0999999999999999E-2</v>
      </c>
      <c r="H13" s="124">
        <v>5626</v>
      </c>
      <c r="I13" s="124">
        <v>2721</v>
      </c>
      <c r="J13" s="127">
        <f t="shared" si="2"/>
        <v>5.0999999999999997E-2</v>
      </c>
      <c r="K13" s="273">
        <v>5115</v>
      </c>
      <c r="L13" s="273">
        <v>2488</v>
      </c>
      <c r="M13" s="275">
        <f t="shared" si="3"/>
        <v>4.7E-2</v>
      </c>
    </row>
    <row r="14" spans="1:13" s="3" customFormat="1" ht="18" customHeight="1" x14ac:dyDescent="0.2">
      <c r="A14" s="8" t="s">
        <v>330</v>
      </c>
      <c r="B14" s="122">
        <v>8005</v>
      </c>
      <c r="C14" s="128">
        <v>3883</v>
      </c>
      <c r="D14" s="127">
        <f t="shared" si="0"/>
        <v>7.0999999999999994E-2</v>
      </c>
      <c r="E14" s="124">
        <v>8659</v>
      </c>
      <c r="F14" s="124">
        <v>4341</v>
      </c>
      <c r="G14" s="127">
        <f t="shared" si="1"/>
        <v>7.6999999999999999E-2</v>
      </c>
      <c r="H14" s="124">
        <v>6969</v>
      </c>
      <c r="I14" s="124">
        <v>3367</v>
      </c>
      <c r="J14" s="127">
        <f t="shared" si="2"/>
        <v>6.3E-2</v>
      </c>
      <c r="K14" s="273">
        <v>5708</v>
      </c>
      <c r="L14" s="273">
        <v>2770</v>
      </c>
      <c r="M14" s="275">
        <f t="shared" si="3"/>
        <v>5.2999999999999999E-2</v>
      </c>
    </row>
    <row r="15" spans="1:13" s="3" customFormat="1" ht="18" customHeight="1" x14ac:dyDescent="0.2">
      <c r="A15" s="8" t="s">
        <v>331</v>
      </c>
      <c r="B15" s="122">
        <v>7447</v>
      </c>
      <c r="C15" s="128">
        <v>3670</v>
      </c>
      <c r="D15" s="127">
        <f t="shared" si="0"/>
        <v>6.6000000000000003E-2</v>
      </c>
      <c r="E15" s="124">
        <v>8095</v>
      </c>
      <c r="F15" s="124">
        <v>3948</v>
      </c>
      <c r="G15" s="127">
        <f t="shared" si="1"/>
        <v>7.1999999999999995E-2</v>
      </c>
      <c r="H15" s="124">
        <v>8695</v>
      </c>
      <c r="I15" s="124">
        <v>4391</v>
      </c>
      <c r="J15" s="127">
        <f t="shared" si="2"/>
        <v>7.9000000000000001E-2</v>
      </c>
      <c r="K15" s="273">
        <v>7127</v>
      </c>
      <c r="L15" s="273">
        <v>3474</v>
      </c>
      <c r="M15" s="275">
        <f t="shared" si="3"/>
        <v>6.6000000000000003E-2</v>
      </c>
    </row>
    <row r="16" spans="1:13" s="3" customFormat="1" ht="18" customHeight="1" x14ac:dyDescent="0.2">
      <c r="A16" s="8" t="s">
        <v>332</v>
      </c>
      <c r="B16" s="122">
        <v>6949</v>
      </c>
      <c r="C16" s="128">
        <v>3471</v>
      </c>
      <c r="D16" s="127">
        <f t="shared" si="0"/>
        <v>6.2E-2</v>
      </c>
      <c r="E16" s="124">
        <v>7287</v>
      </c>
      <c r="F16" s="124">
        <v>3599</v>
      </c>
      <c r="G16" s="127">
        <f t="shared" si="1"/>
        <v>6.5000000000000002E-2</v>
      </c>
      <c r="H16" s="124">
        <v>8007</v>
      </c>
      <c r="I16" s="124">
        <v>3934</v>
      </c>
      <c r="J16" s="127">
        <f t="shared" si="2"/>
        <v>7.2999999999999995E-2</v>
      </c>
      <c r="K16" s="273">
        <v>8674</v>
      </c>
      <c r="L16" s="273">
        <v>4369</v>
      </c>
      <c r="M16" s="275">
        <f t="shared" si="3"/>
        <v>0.08</v>
      </c>
    </row>
    <row r="17" spans="1:13" s="3" customFormat="1" ht="18" customHeight="1" x14ac:dyDescent="0.2">
      <c r="A17" s="8" t="s">
        <v>333</v>
      </c>
      <c r="B17" s="122">
        <v>8077</v>
      </c>
      <c r="C17" s="128">
        <v>4027</v>
      </c>
      <c r="D17" s="127">
        <f t="shared" si="0"/>
        <v>7.1999999999999995E-2</v>
      </c>
      <c r="E17" s="124">
        <v>6850</v>
      </c>
      <c r="F17" s="124">
        <v>3436</v>
      </c>
      <c r="G17" s="127">
        <f t="shared" si="1"/>
        <v>6.0999999999999999E-2</v>
      </c>
      <c r="H17" s="124">
        <v>7189</v>
      </c>
      <c r="I17" s="124">
        <v>3535</v>
      </c>
      <c r="J17" s="127">
        <f t="shared" si="2"/>
        <v>6.5000000000000002E-2</v>
      </c>
      <c r="K17" s="273">
        <v>7819</v>
      </c>
      <c r="L17" s="273">
        <v>3859</v>
      </c>
      <c r="M17" s="275">
        <f>K17/$K$6</f>
        <v>7.2999999999999995E-2</v>
      </c>
    </row>
    <row r="18" spans="1:13" s="3" customFormat="1" ht="18" customHeight="1" x14ac:dyDescent="0.2">
      <c r="A18" s="8" t="s">
        <v>334</v>
      </c>
      <c r="B18" s="122">
        <v>9219</v>
      </c>
      <c r="C18" s="128">
        <v>4742</v>
      </c>
      <c r="D18" s="127">
        <f t="shared" si="0"/>
        <v>8.2000000000000003E-2</v>
      </c>
      <c r="E18" s="124">
        <v>7895</v>
      </c>
      <c r="F18" s="124">
        <v>3934</v>
      </c>
      <c r="G18" s="127">
        <f t="shared" si="1"/>
        <v>7.0999999999999994E-2</v>
      </c>
      <c r="H18" s="124">
        <v>6613</v>
      </c>
      <c r="I18" s="124">
        <v>3340</v>
      </c>
      <c r="J18" s="127">
        <f t="shared" si="2"/>
        <v>0.06</v>
      </c>
      <c r="K18" s="273">
        <v>6995</v>
      </c>
      <c r="L18" s="273">
        <v>3472</v>
      </c>
      <c r="M18" s="275">
        <f t="shared" si="3"/>
        <v>6.5000000000000002E-2</v>
      </c>
    </row>
    <row r="19" spans="1:13" s="3" customFormat="1" ht="18" customHeight="1" x14ac:dyDescent="0.2">
      <c r="A19" s="8" t="s">
        <v>335</v>
      </c>
      <c r="B19" s="122">
        <v>8057</v>
      </c>
      <c r="C19" s="128">
        <v>4109</v>
      </c>
      <c r="D19" s="127">
        <f t="shared" si="0"/>
        <v>7.1999999999999995E-2</v>
      </c>
      <c r="E19" s="124">
        <v>8964</v>
      </c>
      <c r="F19" s="124">
        <v>4684</v>
      </c>
      <c r="G19" s="127">
        <f t="shared" si="1"/>
        <v>0.08</v>
      </c>
      <c r="H19" s="124">
        <v>7648</v>
      </c>
      <c r="I19" s="124">
        <v>3868</v>
      </c>
      <c r="J19" s="127">
        <f t="shared" si="2"/>
        <v>6.9000000000000006E-2</v>
      </c>
      <c r="K19" s="273">
        <v>6385</v>
      </c>
      <c r="L19" s="273">
        <v>3270</v>
      </c>
      <c r="M19" s="275">
        <f t="shared" si="3"/>
        <v>5.8999999999999997E-2</v>
      </c>
    </row>
    <row r="20" spans="1:13" s="3" customFormat="1" ht="18" customHeight="1" x14ac:dyDescent="0.2">
      <c r="A20" s="8" t="s">
        <v>336</v>
      </c>
      <c r="B20" s="122">
        <v>6810</v>
      </c>
      <c r="C20" s="128">
        <v>3464</v>
      </c>
      <c r="D20" s="127">
        <f t="shared" si="0"/>
        <v>6.0999999999999999E-2</v>
      </c>
      <c r="E20" s="124">
        <v>7740</v>
      </c>
      <c r="F20" s="124">
        <v>3972</v>
      </c>
      <c r="G20" s="127">
        <f t="shared" si="1"/>
        <v>6.9000000000000006E-2</v>
      </c>
      <c r="H20" s="124">
        <v>8528</v>
      </c>
      <c r="I20" s="124">
        <v>4540</v>
      </c>
      <c r="J20" s="127">
        <f t="shared" si="2"/>
        <v>7.6999999999999999E-2</v>
      </c>
      <c r="K20" s="273">
        <v>7267</v>
      </c>
      <c r="L20" s="273">
        <v>3746</v>
      </c>
      <c r="M20" s="275">
        <f t="shared" si="3"/>
        <v>6.7000000000000004E-2</v>
      </c>
    </row>
    <row r="21" spans="1:13" s="3" customFormat="1" ht="18" customHeight="1" x14ac:dyDescent="0.2">
      <c r="A21" s="8" t="s">
        <v>337</v>
      </c>
      <c r="B21" s="122">
        <v>5579</v>
      </c>
      <c r="C21" s="128">
        <v>2977</v>
      </c>
      <c r="D21" s="127">
        <f t="shared" si="0"/>
        <v>0.05</v>
      </c>
      <c r="E21" s="124">
        <v>6355</v>
      </c>
      <c r="F21" s="124">
        <v>3336</v>
      </c>
      <c r="G21" s="127">
        <f t="shared" si="1"/>
        <v>5.7000000000000002E-2</v>
      </c>
      <c r="H21" s="124">
        <v>7255</v>
      </c>
      <c r="I21" s="124">
        <v>3833</v>
      </c>
      <c r="J21" s="127">
        <f t="shared" si="2"/>
        <v>6.6000000000000003E-2</v>
      </c>
      <c r="K21" s="273">
        <v>8083</v>
      </c>
      <c r="L21" s="273">
        <v>4369</v>
      </c>
      <c r="M21" s="275">
        <f t="shared" si="3"/>
        <v>7.4999999999999997E-2</v>
      </c>
    </row>
    <row r="22" spans="1:13" s="3" customFormat="1" ht="18" customHeight="1" x14ac:dyDescent="0.2">
      <c r="A22" s="8" t="s">
        <v>338</v>
      </c>
      <c r="B22" s="122">
        <v>4190</v>
      </c>
      <c r="C22" s="128">
        <v>2387</v>
      </c>
      <c r="D22" s="127">
        <f t="shared" si="0"/>
        <v>3.6999999999999998E-2</v>
      </c>
      <c r="E22" s="124">
        <v>4973</v>
      </c>
      <c r="F22" s="124">
        <v>2759</v>
      </c>
      <c r="G22" s="127">
        <f t="shared" si="1"/>
        <v>4.3999999999999997E-2</v>
      </c>
      <c r="H22" s="124">
        <v>5737</v>
      </c>
      <c r="I22" s="124">
        <v>3117</v>
      </c>
      <c r="J22" s="127">
        <f t="shared" si="2"/>
        <v>5.1999999999999998E-2</v>
      </c>
      <c r="K22" s="273">
        <v>6587</v>
      </c>
      <c r="L22" s="273">
        <v>3592</v>
      </c>
      <c r="M22" s="275">
        <f t="shared" si="3"/>
        <v>6.0999999999999999E-2</v>
      </c>
    </row>
    <row r="23" spans="1:13" s="3" customFormat="1" ht="18" customHeight="1" x14ac:dyDescent="0.2">
      <c r="A23" s="61" t="s">
        <v>550</v>
      </c>
      <c r="B23" s="122">
        <v>2633</v>
      </c>
      <c r="C23" s="128">
        <v>1644</v>
      </c>
      <c r="D23" s="127">
        <f t="shared" si="0"/>
        <v>2.3E-2</v>
      </c>
      <c r="E23" s="124">
        <v>3426</v>
      </c>
      <c r="F23" s="124">
        <v>2065</v>
      </c>
      <c r="G23" s="127">
        <f t="shared" si="1"/>
        <v>3.1E-2</v>
      </c>
      <c r="H23" s="124">
        <v>4170</v>
      </c>
      <c r="I23" s="124">
        <v>2462</v>
      </c>
      <c r="J23" s="127">
        <f t="shared" si="2"/>
        <v>3.7999999999999999E-2</v>
      </c>
      <c r="K23" s="273">
        <v>4877</v>
      </c>
      <c r="L23" s="273">
        <v>2777</v>
      </c>
      <c r="M23" s="275">
        <f t="shared" si="3"/>
        <v>4.4999999999999998E-2</v>
      </c>
    </row>
    <row r="24" spans="1:13" s="3" customFormat="1" ht="18" customHeight="1" x14ac:dyDescent="0.2">
      <c r="A24" s="8" t="s">
        <v>339</v>
      </c>
      <c r="B24" s="122">
        <v>1375</v>
      </c>
      <c r="C24" s="128">
        <v>979</v>
      </c>
      <c r="D24" s="127">
        <f t="shared" si="0"/>
        <v>1.2E-2</v>
      </c>
      <c r="E24" s="124">
        <v>1913</v>
      </c>
      <c r="F24" s="124">
        <v>1304</v>
      </c>
      <c r="G24" s="127">
        <f t="shared" si="1"/>
        <v>1.7000000000000001E-2</v>
      </c>
      <c r="H24" s="124">
        <v>2397</v>
      </c>
      <c r="I24" s="124">
        <v>1583</v>
      </c>
      <c r="J24" s="127">
        <f t="shared" si="2"/>
        <v>2.1999999999999999E-2</v>
      </c>
      <c r="K24" s="273">
        <v>3052</v>
      </c>
      <c r="L24" s="273">
        <v>1927</v>
      </c>
      <c r="M24" s="275">
        <f t="shared" si="3"/>
        <v>2.8000000000000001E-2</v>
      </c>
    </row>
    <row r="25" spans="1:13" s="3" customFormat="1" ht="18" customHeight="1" x14ac:dyDescent="0.2">
      <c r="A25" s="8" t="s">
        <v>340</v>
      </c>
      <c r="B25" s="122">
        <v>665</v>
      </c>
      <c r="C25" s="128">
        <v>503</v>
      </c>
      <c r="D25" s="127">
        <f t="shared" si="0"/>
        <v>6.0000000000000001E-3</v>
      </c>
      <c r="E25" s="124">
        <v>748</v>
      </c>
      <c r="F25" s="124">
        <v>567</v>
      </c>
      <c r="G25" s="127">
        <f t="shared" si="1"/>
        <v>7.0000000000000001E-3</v>
      </c>
      <c r="H25" s="124">
        <v>1020</v>
      </c>
      <c r="I25" s="124">
        <v>752</v>
      </c>
      <c r="J25" s="127">
        <f t="shared" si="2"/>
        <v>8.9999999999999993E-3</v>
      </c>
      <c r="K25" s="273">
        <v>1411</v>
      </c>
      <c r="L25" s="273">
        <v>1029</v>
      </c>
      <c r="M25" s="275">
        <f t="shared" si="3"/>
        <v>1.2999999999999999E-2</v>
      </c>
    </row>
    <row r="26" spans="1:13" s="3" customFormat="1" ht="18" customHeight="1" x14ac:dyDescent="0.2">
      <c r="A26" s="8" t="s">
        <v>341</v>
      </c>
      <c r="B26" s="122">
        <v>156</v>
      </c>
      <c r="C26" s="128">
        <v>125</v>
      </c>
      <c r="D26" s="127">
        <f t="shared" si="0"/>
        <v>1E-3</v>
      </c>
      <c r="E26" s="124">
        <v>250</v>
      </c>
      <c r="F26" s="124">
        <v>207</v>
      </c>
      <c r="G26" s="127">
        <f t="shared" si="1"/>
        <v>2E-3</v>
      </c>
      <c r="H26" s="124">
        <v>218</v>
      </c>
      <c r="I26" s="124">
        <v>181</v>
      </c>
      <c r="J26" s="127">
        <f t="shared" si="2"/>
        <v>2E-3</v>
      </c>
      <c r="K26" s="273">
        <v>353</v>
      </c>
      <c r="L26" s="273">
        <v>284</v>
      </c>
      <c r="M26" s="275">
        <f t="shared" si="3"/>
        <v>3.0000000000000001E-3</v>
      </c>
    </row>
    <row r="27" spans="1:13" s="3" customFormat="1" ht="18" customHeight="1" x14ac:dyDescent="0.2">
      <c r="A27" s="129" t="s">
        <v>342</v>
      </c>
      <c r="B27" s="122">
        <v>11</v>
      </c>
      <c r="C27" s="128">
        <v>7</v>
      </c>
      <c r="D27" s="127">
        <f t="shared" si="0"/>
        <v>0</v>
      </c>
      <c r="E27" s="124">
        <v>37</v>
      </c>
      <c r="F27" s="124">
        <v>30</v>
      </c>
      <c r="G27" s="127">
        <f t="shared" si="1"/>
        <v>0</v>
      </c>
      <c r="H27" s="124">
        <v>41</v>
      </c>
      <c r="I27" s="124">
        <v>35</v>
      </c>
      <c r="J27" s="127">
        <f t="shared" si="2"/>
        <v>0</v>
      </c>
      <c r="K27" s="273">
        <v>47</v>
      </c>
      <c r="L27" s="273">
        <v>43</v>
      </c>
      <c r="M27" s="275">
        <f t="shared" si="3"/>
        <v>0</v>
      </c>
    </row>
    <row r="28" spans="1:13" s="3" customFormat="1" ht="18" customHeight="1" x14ac:dyDescent="0.2">
      <c r="A28" s="8" t="s">
        <v>343</v>
      </c>
      <c r="B28" s="122">
        <v>68</v>
      </c>
      <c r="C28" s="128">
        <v>29</v>
      </c>
      <c r="D28" s="127">
        <f t="shared" si="0"/>
        <v>1E-3</v>
      </c>
      <c r="E28" s="124">
        <v>278</v>
      </c>
      <c r="F28" s="124">
        <v>62</v>
      </c>
      <c r="G28" s="127">
        <f t="shared" si="1"/>
        <v>2E-3</v>
      </c>
      <c r="H28" s="124">
        <v>652</v>
      </c>
      <c r="I28" s="124">
        <v>249</v>
      </c>
      <c r="J28" s="127">
        <f t="shared" si="2"/>
        <v>6.0000000000000001E-3</v>
      </c>
      <c r="K28" s="273">
        <v>1470</v>
      </c>
      <c r="L28" s="273">
        <v>776</v>
      </c>
      <c r="M28" s="275">
        <f t="shared" si="3"/>
        <v>1.4E-2</v>
      </c>
    </row>
    <row r="29" spans="1:13" s="3" customFormat="1" ht="5.15" customHeight="1" x14ac:dyDescent="0.2">
      <c r="A29" s="9"/>
      <c r="B29" s="19"/>
      <c r="C29" s="19"/>
      <c r="D29" s="19"/>
      <c r="E29" s="19"/>
      <c r="F29" s="19"/>
      <c r="G29" s="19"/>
      <c r="H29" s="19"/>
      <c r="I29" s="19"/>
      <c r="J29" s="19"/>
      <c r="K29" s="261"/>
      <c r="L29" s="261"/>
      <c r="M29" s="261"/>
    </row>
    <row r="30" spans="1:13" s="3" customFormat="1" ht="16.899999999999999" customHeight="1" x14ac:dyDescent="0.2">
      <c r="A30" s="130"/>
      <c r="K30" s="267"/>
      <c r="L30" s="267"/>
      <c r="M30" s="267"/>
    </row>
    <row r="31" spans="1:13" s="71" customFormat="1" ht="16.899999999999999" customHeight="1" x14ac:dyDescent="0.2">
      <c r="A31" s="5"/>
      <c r="K31" s="269"/>
      <c r="L31" s="269"/>
      <c r="M31" s="269"/>
    </row>
    <row r="32" spans="1:13" s="2" customFormat="1" ht="19.899999999999999" customHeight="1" x14ac:dyDescent="0.2">
      <c r="A32" s="117" t="s">
        <v>344</v>
      </c>
      <c r="B32" s="118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24" s="2" customFormat="1" ht="19.899999999999999" customHeight="1" x14ac:dyDescent="0.2">
      <c r="A33" s="91"/>
      <c r="B33" s="91"/>
      <c r="C33" s="269"/>
      <c r="D33" s="269"/>
      <c r="E33" s="261"/>
      <c r="F33" s="261"/>
      <c r="G33" s="261"/>
      <c r="H33" s="261"/>
      <c r="I33" s="269"/>
      <c r="J33" s="120" t="s">
        <v>345</v>
      </c>
      <c r="K33" s="269"/>
      <c r="L33" s="269"/>
      <c r="M33" s="269"/>
      <c r="O33" s="1"/>
    </row>
    <row r="34" spans="1:24" s="266" customFormat="1" ht="25" customHeight="1" x14ac:dyDescent="0.2">
      <c r="A34" s="416" t="s">
        <v>346</v>
      </c>
      <c r="B34" s="422"/>
      <c r="C34" s="415" t="s">
        <v>347</v>
      </c>
      <c r="D34" s="422"/>
      <c r="E34" s="415" t="s">
        <v>348</v>
      </c>
      <c r="F34" s="422"/>
      <c r="G34" s="444" t="s">
        <v>349</v>
      </c>
      <c r="H34" s="445"/>
      <c r="I34" s="446" t="s">
        <v>350</v>
      </c>
      <c r="J34" s="447"/>
      <c r="Q34" s="17"/>
      <c r="R34" s="17"/>
      <c r="S34" s="17"/>
      <c r="T34" s="17"/>
      <c r="U34" s="17"/>
      <c r="V34" s="17"/>
      <c r="W34" s="17"/>
      <c r="X34" s="17"/>
    </row>
    <row r="35" spans="1:24" s="266" customFormat="1" ht="12" customHeight="1" x14ac:dyDescent="0.2">
      <c r="B35" s="268"/>
      <c r="C35" s="131"/>
      <c r="D35" s="268"/>
      <c r="E35" s="268"/>
      <c r="F35" s="268"/>
      <c r="G35" s="268"/>
      <c r="H35" s="268"/>
      <c r="I35" s="453" t="s">
        <v>351</v>
      </c>
      <c r="J35" s="453"/>
      <c r="Q35" s="17"/>
      <c r="R35" s="17"/>
      <c r="S35" s="17"/>
      <c r="T35" s="17"/>
      <c r="U35" s="17"/>
      <c r="V35" s="17"/>
      <c r="W35" s="17"/>
      <c r="X35" s="17"/>
    </row>
    <row r="36" spans="1:24" s="2" customFormat="1" ht="18" customHeight="1" x14ac:dyDescent="0.2">
      <c r="A36" s="268" t="s">
        <v>10</v>
      </c>
      <c r="B36" s="61" t="s">
        <v>352</v>
      </c>
      <c r="C36" s="448">
        <v>78141</v>
      </c>
      <c r="D36" s="448"/>
      <c r="E36" s="448">
        <v>21557</v>
      </c>
      <c r="F36" s="448"/>
      <c r="G36" s="448">
        <v>47020</v>
      </c>
      <c r="H36" s="448"/>
      <c r="I36" s="449">
        <v>5.0999999999999996</v>
      </c>
      <c r="J36" s="449"/>
      <c r="K36" s="104"/>
      <c r="L36" s="104"/>
      <c r="M36" s="104"/>
      <c r="O36" s="1"/>
      <c r="Q36" s="17"/>
      <c r="R36" s="17"/>
      <c r="S36" s="17"/>
      <c r="T36" s="17"/>
      <c r="U36" s="17"/>
      <c r="V36" s="17"/>
      <c r="W36" s="17"/>
      <c r="X36" s="17"/>
    </row>
    <row r="37" spans="1:24" s="2" customFormat="1" ht="18" customHeight="1" x14ac:dyDescent="0.2">
      <c r="A37" s="268"/>
      <c r="B37" s="61" t="s">
        <v>353</v>
      </c>
      <c r="C37" s="448">
        <v>89248</v>
      </c>
      <c r="D37" s="448"/>
      <c r="E37" s="448">
        <v>26496</v>
      </c>
      <c r="F37" s="448"/>
      <c r="G37" s="448">
        <v>58002</v>
      </c>
      <c r="H37" s="448"/>
      <c r="I37" s="449">
        <v>7.8</v>
      </c>
      <c r="J37" s="449"/>
      <c r="K37" s="104"/>
      <c r="L37" s="104"/>
      <c r="M37" s="104"/>
      <c r="O37" s="1"/>
      <c r="Q37" s="17"/>
      <c r="R37" s="17"/>
      <c r="S37" s="17"/>
      <c r="T37" s="17"/>
      <c r="U37" s="17"/>
      <c r="V37" s="17"/>
      <c r="W37" s="17"/>
      <c r="X37" s="17"/>
    </row>
    <row r="38" spans="1:24" s="2" customFormat="1" ht="18" customHeight="1" x14ac:dyDescent="0.2">
      <c r="A38" s="268"/>
      <c r="B38" s="61" t="s">
        <v>354</v>
      </c>
      <c r="C38" s="448">
        <v>94612</v>
      </c>
      <c r="D38" s="448"/>
      <c r="E38" s="448">
        <v>29441</v>
      </c>
      <c r="F38" s="448"/>
      <c r="G38" s="448">
        <v>70698</v>
      </c>
      <c r="H38" s="448"/>
      <c r="I38" s="449">
        <v>10.6</v>
      </c>
      <c r="J38" s="449"/>
      <c r="K38" s="104"/>
      <c r="L38" s="104"/>
      <c r="M38" s="104"/>
      <c r="O38" s="1"/>
      <c r="Q38" s="17"/>
      <c r="R38" s="17"/>
      <c r="S38" s="17"/>
      <c r="T38" s="17"/>
      <c r="U38" s="17"/>
      <c r="V38" s="17"/>
      <c r="W38" s="17"/>
      <c r="X38" s="17"/>
    </row>
    <row r="39" spans="1:24" s="2" customFormat="1" ht="18" customHeight="1" x14ac:dyDescent="0.2">
      <c r="A39" s="268"/>
      <c r="B39" s="61" t="s">
        <v>355</v>
      </c>
      <c r="C39" s="448">
        <v>99600</v>
      </c>
      <c r="D39" s="448"/>
      <c r="E39" s="448">
        <v>31819</v>
      </c>
      <c r="F39" s="448"/>
      <c r="G39" s="448">
        <v>73192</v>
      </c>
      <c r="H39" s="448"/>
      <c r="I39" s="449">
        <v>11.3</v>
      </c>
      <c r="J39" s="449"/>
      <c r="K39" s="104"/>
      <c r="L39" s="104"/>
      <c r="M39" s="104"/>
      <c r="O39" s="1"/>
      <c r="Q39" s="17"/>
      <c r="R39" s="17"/>
      <c r="S39" s="17"/>
      <c r="T39" s="17"/>
      <c r="U39" s="17"/>
      <c r="V39" s="17"/>
      <c r="W39" s="17"/>
      <c r="X39" s="17"/>
    </row>
    <row r="40" spans="1:24" s="2" customFormat="1" ht="18" customHeight="1" x14ac:dyDescent="0.2">
      <c r="A40" s="268" t="s">
        <v>14</v>
      </c>
      <c r="B40" s="61" t="s">
        <v>356</v>
      </c>
      <c r="C40" s="448">
        <v>105418</v>
      </c>
      <c r="D40" s="448"/>
      <c r="E40" s="448">
        <v>35296</v>
      </c>
      <c r="F40" s="448"/>
      <c r="G40" s="448">
        <v>85127</v>
      </c>
      <c r="H40" s="448"/>
      <c r="I40" s="449">
        <v>13.4</v>
      </c>
      <c r="J40" s="449"/>
      <c r="K40" s="269"/>
      <c r="L40" s="269"/>
      <c r="M40" s="269"/>
      <c r="O40" s="1"/>
      <c r="Q40" s="17"/>
      <c r="R40" s="17"/>
      <c r="S40" s="17"/>
      <c r="T40" s="17"/>
      <c r="U40" s="17"/>
      <c r="V40" s="17"/>
      <c r="W40" s="17"/>
      <c r="X40" s="17"/>
    </row>
    <row r="41" spans="1:24" s="2" customFormat="1" ht="18" customHeight="1" x14ac:dyDescent="0.2">
      <c r="A41" s="268"/>
      <c r="B41" s="61" t="s">
        <v>313</v>
      </c>
      <c r="C41" s="448">
        <v>107890</v>
      </c>
      <c r="D41" s="448"/>
      <c r="E41" s="448">
        <v>37780</v>
      </c>
      <c r="F41" s="448"/>
      <c r="G41" s="448">
        <v>86719</v>
      </c>
      <c r="H41" s="448"/>
      <c r="I41" s="449">
        <v>13.8</v>
      </c>
      <c r="J41" s="449"/>
      <c r="K41" s="269"/>
      <c r="L41" s="269"/>
      <c r="M41" s="269"/>
      <c r="O41" s="1"/>
      <c r="Q41" s="17"/>
      <c r="R41" s="17"/>
      <c r="S41" s="17"/>
      <c r="T41" s="17"/>
      <c r="U41" s="17"/>
      <c r="V41" s="17"/>
      <c r="W41" s="17"/>
      <c r="X41" s="17"/>
    </row>
    <row r="42" spans="1:24" s="2" customFormat="1" ht="18" customHeight="1" x14ac:dyDescent="0.2">
      <c r="A42" s="268"/>
      <c r="B42" s="61" t="s">
        <v>314</v>
      </c>
      <c r="C42" s="448">
        <v>110519</v>
      </c>
      <c r="D42" s="448"/>
      <c r="E42" s="448">
        <v>40868</v>
      </c>
      <c r="F42" s="448"/>
      <c r="G42" s="448">
        <v>87516</v>
      </c>
      <c r="H42" s="448"/>
      <c r="I42" s="449">
        <v>13.89</v>
      </c>
      <c r="J42" s="449"/>
      <c r="K42" s="269"/>
      <c r="L42" s="269"/>
      <c r="M42" s="269"/>
      <c r="O42" s="1"/>
      <c r="Q42" s="17"/>
      <c r="R42" s="17"/>
      <c r="S42" s="17"/>
      <c r="T42" s="17"/>
      <c r="U42" s="17"/>
      <c r="V42" s="17"/>
      <c r="W42" s="17"/>
      <c r="X42" s="17"/>
    </row>
    <row r="43" spans="1:24" s="2" customFormat="1" ht="18" customHeight="1" x14ac:dyDescent="0.2">
      <c r="A43" s="268"/>
      <c r="B43" s="61" t="s">
        <v>315</v>
      </c>
      <c r="C43" s="448">
        <v>112241</v>
      </c>
      <c r="D43" s="448"/>
      <c r="E43" s="448">
        <v>43479</v>
      </c>
      <c r="F43" s="448"/>
      <c r="G43" s="448">
        <v>87305</v>
      </c>
      <c r="H43" s="448"/>
      <c r="I43" s="449">
        <v>13.88</v>
      </c>
      <c r="J43" s="449"/>
      <c r="K43" s="269"/>
      <c r="L43" s="269"/>
      <c r="M43" s="269"/>
      <c r="O43" s="1"/>
      <c r="Q43" s="17"/>
      <c r="R43" s="17"/>
      <c r="S43" s="17"/>
      <c r="T43" s="17"/>
      <c r="U43" s="17"/>
      <c r="V43" s="17"/>
      <c r="W43" s="17"/>
      <c r="X43" s="17"/>
    </row>
    <row r="44" spans="1:24" s="2" customFormat="1" ht="18" customHeight="1" x14ac:dyDescent="0.2">
      <c r="A44" s="268"/>
      <c r="B44" s="61" t="s">
        <v>316</v>
      </c>
      <c r="C44" s="448">
        <v>111838</v>
      </c>
      <c r="D44" s="448"/>
      <c r="E44" s="448">
        <v>44620</v>
      </c>
      <c r="F44" s="448"/>
      <c r="G44" s="454">
        <v>86824</v>
      </c>
      <c r="H44" s="454"/>
      <c r="I44" s="449">
        <v>14.01</v>
      </c>
      <c r="J44" s="449"/>
      <c r="K44" s="269"/>
      <c r="L44" s="269"/>
      <c r="M44" s="269"/>
      <c r="O44" s="1"/>
      <c r="Q44" s="17"/>
      <c r="R44" s="17"/>
      <c r="S44" s="17"/>
      <c r="T44" s="17"/>
      <c r="U44" s="17"/>
      <c r="V44" s="17"/>
      <c r="W44" s="17"/>
      <c r="X44" s="17"/>
    </row>
    <row r="45" spans="1:24" s="2" customFormat="1" ht="18" customHeight="1" x14ac:dyDescent="0.2">
      <c r="A45" s="268"/>
      <c r="B45" s="61" t="s">
        <v>317</v>
      </c>
      <c r="C45" s="448">
        <v>110046</v>
      </c>
      <c r="D45" s="448"/>
      <c r="E45" s="448">
        <v>45218</v>
      </c>
      <c r="F45" s="448"/>
      <c r="G45" s="454">
        <v>85837</v>
      </c>
      <c r="H45" s="454"/>
      <c r="I45" s="449">
        <v>13.98</v>
      </c>
      <c r="J45" s="449"/>
      <c r="K45" s="269"/>
      <c r="L45" s="269"/>
      <c r="M45" s="269"/>
      <c r="O45" s="1"/>
      <c r="Q45" s="17"/>
      <c r="R45" s="17"/>
      <c r="S45" s="17"/>
      <c r="T45" s="17"/>
      <c r="U45" s="17"/>
      <c r="V45" s="17"/>
      <c r="W45" s="17"/>
      <c r="X45" s="17"/>
    </row>
    <row r="46" spans="1:24" s="2" customFormat="1" ht="18" customHeight="1" x14ac:dyDescent="0.2">
      <c r="A46" s="268" t="s">
        <v>546</v>
      </c>
      <c r="B46" s="61" t="s">
        <v>356</v>
      </c>
      <c r="C46" s="450">
        <v>107783</v>
      </c>
      <c r="D46" s="450"/>
      <c r="E46" s="450">
        <v>46106</v>
      </c>
      <c r="F46" s="450"/>
      <c r="G46" s="451">
        <v>83728</v>
      </c>
      <c r="H46" s="451"/>
      <c r="I46" s="452">
        <v>13.96</v>
      </c>
      <c r="J46" s="452"/>
      <c r="K46" s="269"/>
      <c r="L46" s="269"/>
      <c r="M46" s="269"/>
      <c r="O46" s="1"/>
      <c r="Q46" s="17"/>
      <c r="R46" s="17"/>
      <c r="S46" s="17"/>
      <c r="T46" s="17"/>
      <c r="U46" s="17"/>
      <c r="V46" s="17"/>
      <c r="W46" s="17"/>
      <c r="X46" s="17"/>
    </row>
    <row r="47" spans="1:24" s="2" customFormat="1" ht="6" customHeight="1" x14ac:dyDescent="0.2">
      <c r="A47" s="261"/>
      <c r="B47" s="132"/>
      <c r="C47" s="262"/>
      <c r="D47" s="264"/>
      <c r="E47" s="264"/>
      <c r="F47" s="264"/>
      <c r="G47" s="264"/>
      <c r="H47" s="264"/>
      <c r="I47" s="263"/>
      <c r="J47" s="261"/>
      <c r="K47" s="269"/>
      <c r="L47" s="269"/>
      <c r="M47" s="269"/>
      <c r="O47" s="1"/>
      <c r="Q47" s="17"/>
      <c r="R47" s="17"/>
      <c r="S47" s="17"/>
      <c r="T47" s="17"/>
      <c r="U47" s="17"/>
      <c r="V47" s="17"/>
      <c r="W47" s="17"/>
      <c r="X47" s="17"/>
    </row>
    <row r="48" spans="1:24" s="2" customFormat="1" ht="16.899999999999999" customHeight="1" x14ac:dyDescent="0.2">
      <c r="A48" s="3"/>
      <c r="B48" s="3"/>
      <c r="C48" s="3"/>
      <c r="D48" s="3"/>
      <c r="E48" s="71"/>
      <c r="F48" s="71"/>
      <c r="G48" s="71"/>
      <c r="H48" s="71"/>
      <c r="J48" s="1"/>
      <c r="K48" s="269"/>
      <c r="M48" s="1"/>
      <c r="N48" s="17"/>
      <c r="O48" s="17"/>
      <c r="P48" s="17"/>
      <c r="Q48" s="17"/>
      <c r="R48" s="17"/>
      <c r="S48" s="17"/>
    </row>
    <row r="49" s="2" customFormat="1" ht="16.899999999999999" customHeight="1" x14ac:dyDescent="0.2"/>
    <row r="50" s="2" customFormat="1" ht="16.899999999999999" customHeight="1" x14ac:dyDescent="0.2"/>
    <row r="51" s="2" customFormat="1" ht="16.899999999999999" customHeight="1" x14ac:dyDescent="0.2"/>
    <row r="52" s="2" customFormat="1" ht="16.899999999999999" customHeigh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</sheetData>
  <mergeCells count="54">
    <mergeCell ref="C46:D46"/>
    <mergeCell ref="E46:F46"/>
    <mergeCell ref="G46:H46"/>
    <mergeCell ref="I46:J46"/>
    <mergeCell ref="I35:J35"/>
    <mergeCell ref="G36:H36"/>
    <mergeCell ref="I36:J36"/>
    <mergeCell ref="G37:H37"/>
    <mergeCell ref="I37:J37"/>
    <mergeCell ref="C44:D44"/>
    <mergeCell ref="E44:F44"/>
    <mergeCell ref="C45:D45"/>
    <mergeCell ref="E45:F45"/>
    <mergeCell ref="G44:H44"/>
    <mergeCell ref="I44:J44"/>
    <mergeCell ref="G45:H45"/>
    <mergeCell ref="I45:J45"/>
    <mergeCell ref="C42:D42"/>
    <mergeCell ref="E42:F42"/>
    <mergeCell ref="C43:D43"/>
    <mergeCell ref="E43:F43"/>
    <mergeCell ref="G42:H42"/>
    <mergeCell ref="I42:J42"/>
    <mergeCell ref="G43:H43"/>
    <mergeCell ref="I43:J43"/>
    <mergeCell ref="I40:J40"/>
    <mergeCell ref="G41:H41"/>
    <mergeCell ref="I41:J41"/>
    <mergeCell ref="C38:D38"/>
    <mergeCell ref="E38:F38"/>
    <mergeCell ref="C39:D39"/>
    <mergeCell ref="E39:F39"/>
    <mergeCell ref="G38:H38"/>
    <mergeCell ref="I38:J38"/>
    <mergeCell ref="G39:H39"/>
    <mergeCell ref="I39:J39"/>
    <mergeCell ref="C40:D40"/>
    <mergeCell ref="E40:F40"/>
    <mergeCell ref="C41:D41"/>
    <mergeCell ref="E41:F41"/>
    <mergeCell ref="G40:H40"/>
    <mergeCell ref="C37:D37"/>
    <mergeCell ref="E37:F37"/>
    <mergeCell ref="B3:D3"/>
    <mergeCell ref="E3:G3"/>
    <mergeCell ref="C36:D36"/>
    <mergeCell ref="E36:F36"/>
    <mergeCell ref="K3:M3"/>
    <mergeCell ref="G34:H34"/>
    <mergeCell ref="I34:J34"/>
    <mergeCell ref="H3:J3"/>
    <mergeCell ref="A34:B34"/>
    <mergeCell ref="C34:D34"/>
    <mergeCell ref="E34:F3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27" orientation="portrait" useFirstPageNumber="1" horizontalDpi="400" verticalDpi="400" r:id="rId1"/>
  <headerFooter scaleWithDoc="0" alignWithMargins="0">
    <oddHeader>&amp;C&amp;12Ｂ　世帯・人口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B-01</vt:lpstr>
      <vt:lpstr>B-02</vt:lpstr>
      <vt:lpstr>B-03</vt:lpstr>
      <vt:lpstr>B-04</vt:lpstr>
      <vt:lpstr>B-05</vt:lpstr>
      <vt:lpstr>B-06</vt:lpstr>
      <vt:lpstr>B-07</vt:lpstr>
      <vt:lpstr>B-08-09</vt:lpstr>
      <vt:lpstr>B-10-11</vt:lpstr>
      <vt:lpstr>B-12-13</vt:lpstr>
      <vt:lpstr>B-14</vt:lpstr>
      <vt:lpstr>B-15-16</vt:lpstr>
      <vt:lpstr>'B-01'!Print_Area</vt:lpstr>
      <vt:lpstr>'B-05'!Print_Area</vt:lpstr>
      <vt:lpstr>'B-15-16'!Print_Area</vt:lpstr>
      <vt:lpstr>'B-02'!Print_Titles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2024-03-14T07:20:55Z</dcterms:created>
  <dcterms:modified xsi:type="dcterms:W3CDTF">2025-02-28T08:03:29Z</dcterms:modified>
</cp:coreProperties>
</file>