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 defaultThemeVersion="124226"/>
  <xr:revisionPtr revIDLastSave="0" documentId="13_ncr:1_{7FB33DAD-25DC-4899-9E46-37B834697003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L-01-03" sheetId="21" r:id="rId1"/>
    <sheet name="L-04-05 " sheetId="22" r:id="rId2"/>
    <sheet name="L-06-07" sheetId="23" r:id="rId3"/>
    <sheet name="L-08-11" sheetId="24" r:id="rId4"/>
    <sheet name="L-12-13 " sheetId="25" r:id="rId5"/>
    <sheet name="L-14-15" sheetId="26" r:id="rId6"/>
    <sheet name="L-16-18" sheetId="27" r:id="rId7"/>
    <sheet name="L-19-21" sheetId="28" r:id="rId8"/>
    <sheet name="L-22-24" sheetId="29" r:id="rId9"/>
    <sheet name="L-25-26" sheetId="30" r:id="rId10"/>
    <sheet name="L-27" sheetId="31" r:id="rId11"/>
    <sheet name="L-28" sheetId="33" r:id="rId12"/>
    <sheet name="L-29-31" sheetId="34" r:id="rId13"/>
  </sheets>
  <definedNames>
    <definedName name="集計ｍｓ10" localSheetId="0">#REF!</definedName>
    <definedName name="集計ｍｓ10" localSheetId="1">#REF!</definedName>
    <definedName name="集計ｍｓ10" localSheetId="2">#REF!</definedName>
    <definedName name="集計ｍｓ10" localSheetId="3">#REF!</definedName>
    <definedName name="集計ｍｓ10" localSheetId="4">#REF!</definedName>
    <definedName name="集計ｍｓ10" localSheetId="5">#REF!</definedName>
    <definedName name="集計ｍｓ10" localSheetId="6">#REF!</definedName>
    <definedName name="集計ｍｓ10" localSheetId="7">#REF!</definedName>
    <definedName name="集計ｍｓ10" localSheetId="8">#REF!</definedName>
    <definedName name="集計ｍｓ10" localSheetId="9">#REF!</definedName>
    <definedName name="集計ｍｓ10" localSheetId="10">#REF!</definedName>
    <definedName name="集計ｍｓ10" localSheetId="11">#REF!</definedName>
    <definedName name="集計ｍｓ10" localSheetId="12">#REF!</definedName>
    <definedName name="集計ｍｓ10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27" l="1"/>
  <c r="H25" i="25"/>
  <c r="G25" i="25"/>
  <c r="F25" i="25"/>
  <c r="E25" i="25"/>
  <c r="E51" i="23"/>
  <c r="E50" i="23"/>
  <c r="E48" i="23"/>
  <c r="B31" i="22"/>
  <c r="B30" i="22"/>
  <c r="L50" i="29"/>
  <c r="K50" i="29"/>
  <c r="F66" i="34"/>
  <c r="I45" i="34"/>
  <c r="I37" i="34"/>
  <c r="I28" i="34"/>
  <c r="G17" i="34"/>
  <c r="J29" i="30"/>
  <c r="L14" i="30"/>
  <c r="K14" i="30"/>
  <c r="L32" i="29"/>
  <c r="K32" i="29"/>
  <c r="L14" i="29"/>
  <c r="K14" i="29"/>
  <c r="J46" i="28"/>
  <c r="I46" i="28"/>
  <c r="H46" i="28"/>
  <c r="H7" i="27"/>
  <c r="J26" i="25"/>
  <c r="J25" i="25"/>
  <c r="O7" i="21"/>
  <c r="J45" i="28"/>
  <c r="I45" i="28"/>
  <c r="H45" i="28"/>
  <c r="J44" i="28"/>
  <c r="I44" i="28"/>
  <c r="H44" i="28"/>
  <c r="J43" i="28"/>
  <c r="I43" i="28"/>
  <c r="H43" i="28"/>
  <c r="J42" i="28"/>
  <c r="I42" i="28"/>
  <c r="H42" i="28"/>
  <c r="J41" i="28"/>
  <c r="I41" i="28"/>
  <c r="H41" i="28"/>
  <c r="J40" i="28"/>
  <c r="I40" i="28"/>
  <c r="H40" i="28"/>
  <c r="J39" i="28"/>
  <c r="I39" i="28"/>
  <c r="H39" i="28"/>
  <c r="J38" i="28"/>
  <c r="I38" i="28"/>
  <c r="H38" i="28"/>
  <c r="J37" i="28"/>
  <c r="I37" i="28"/>
  <c r="H37" i="28"/>
  <c r="F73" i="33" l="1"/>
  <c r="F72" i="33"/>
  <c r="H23" i="25"/>
  <c r="G23" i="25"/>
  <c r="J23" i="25" s="1"/>
  <c r="F23" i="25"/>
  <c r="E23" i="25"/>
  <c r="F65" i="34"/>
  <c r="H45" i="34"/>
  <c r="H37" i="34"/>
  <c r="H28" i="34"/>
  <c r="F15" i="34"/>
  <c r="F17" i="34" s="1"/>
  <c r="F9" i="34"/>
  <c r="H29" i="30"/>
  <c r="I14" i="30"/>
  <c r="H14" i="30"/>
  <c r="I50" i="29"/>
  <c r="H50" i="29"/>
  <c r="I32" i="29"/>
  <c r="H32" i="29"/>
  <c r="I14" i="29"/>
  <c r="H14" i="29"/>
  <c r="H6" i="27"/>
  <c r="J24" i="25"/>
  <c r="E15" i="34"/>
  <c r="D15" i="34"/>
  <c r="E9" i="34"/>
  <c r="D9" i="34"/>
  <c r="D17" i="34" s="1"/>
  <c r="E73" i="33"/>
  <c r="E72" i="33"/>
  <c r="E17" i="34"/>
  <c r="G21" i="26"/>
  <c r="D21" i="26"/>
  <c r="G20" i="26"/>
  <c r="D20" i="26"/>
  <c r="G19" i="26"/>
  <c r="D19" i="26"/>
  <c r="G18" i="26"/>
  <c r="D18" i="26"/>
  <c r="G17" i="26"/>
  <c r="D17" i="26"/>
  <c r="G16" i="26"/>
  <c r="D16" i="26"/>
  <c r="G15" i="26"/>
  <c r="D15" i="26"/>
  <c r="G14" i="26"/>
  <c r="D14" i="26"/>
  <c r="G13" i="26"/>
  <c r="D13" i="26"/>
  <c r="G12" i="26"/>
  <c r="D12" i="26"/>
  <c r="G11" i="26"/>
  <c r="D11" i="26"/>
  <c r="G10" i="26"/>
  <c r="D10" i="26"/>
  <c r="G9" i="26"/>
  <c r="D9" i="26"/>
  <c r="G8" i="26"/>
  <c r="D8" i="26"/>
  <c r="G7" i="26"/>
  <c r="D7" i="26"/>
  <c r="G6" i="26"/>
  <c r="D6" i="26"/>
  <c r="H21" i="25"/>
  <c r="J21" i="25" s="1"/>
  <c r="G21" i="25"/>
  <c r="F21" i="25"/>
  <c r="E21" i="25"/>
  <c r="E44" i="23"/>
  <c r="E45" i="23"/>
  <c r="F64" i="34"/>
  <c r="G45" i="34"/>
  <c r="G37" i="34"/>
  <c r="G28" i="34"/>
  <c r="F29" i="30"/>
  <c r="G14" i="30"/>
  <c r="F14" i="30"/>
  <c r="G50" i="29"/>
  <c r="F50" i="29"/>
  <c r="G32" i="29"/>
  <c r="F32" i="29"/>
  <c r="G14" i="29"/>
  <c r="F14" i="29"/>
  <c r="H5" i="27"/>
  <c r="J22" i="25"/>
  <c r="H19" i="25"/>
  <c r="G19" i="25"/>
  <c r="J19" i="25" s="1"/>
  <c r="I41" i="23"/>
  <c r="I51" i="23" s="1"/>
  <c r="F63" i="34"/>
  <c r="F45" i="34"/>
  <c r="F37" i="34"/>
  <c r="F28" i="34"/>
  <c r="D29" i="30"/>
  <c r="E14" i="30"/>
  <c r="D14" i="30"/>
  <c r="E32" i="29"/>
  <c r="D32" i="29"/>
  <c r="E14" i="29"/>
  <c r="D14" i="29"/>
  <c r="E50" i="29"/>
  <c r="D50" i="29"/>
  <c r="G38" i="25"/>
  <c r="J20" i="25"/>
  <c r="C26" i="24"/>
  <c r="C25" i="24"/>
  <c r="C24" i="24"/>
  <c r="I6" i="24"/>
  <c r="G6" i="24"/>
  <c r="C6" i="24"/>
  <c r="C9" i="24"/>
  <c r="G41" i="23"/>
  <c r="G50" i="23" s="1"/>
  <c r="C26" i="22"/>
  <c r="I12" i="24"/>
  <c r="G12" i="24"/>
  <c r="E12" i="24"/>
  <c r="C12" i="24"/>
  <c r="E28" i="26"/>
  <c r="C28" i="26"/>
  <c r="F22" i="26"/>
  <c r="E22" i="26"/>
  <c r="C22" i="26"/>
  <c r="B22" i="26"/>
  <c r="F45" i="25"/>
  <c r="D45" i="25"/>
  <c r="C45" i="25"/>
  <c r="G44" i="25"/>
  <c r="E44" i="25"/>
  <c r="G43" i="25"/>
  <c r="E43" i="25"/>
  <c r="G42" i="25"/>
  <c r="E42" i="25"/>
  <c r="G41" i="25"/>
  <c r="E41" i="25"/>
  <c r="G40" i="25"/>
  <c r="E40" i="25"/>
  <c r="G39" i="25"/>
  <c r="E39" i="25"/>
  <c r="E38" i="25"/>
  <c r="J18" i="25"/>
  <c r="J17" i="25"/>
  <c r="E47" i="23"/>
  <c r="E46" i="23"/>
  <c r="E43" i="23"/>
  <c r="E42" i="23"/>
  <c r="B34" i="22"/>
  <c r="B32" i="22"/>
  <c r="B27" i="22"/>
  <c r="D26" i="22"/>
  <c r="B19" i="22"/>
  <c r="B18" i="22"/>
  <c r="B17" i="22"/>
  <c r="B16" i="22"/>
  <c r="B15" i="22"/>
  <c r="D14" i="22"/>
  <c r="D13" i="22"/>
  <c r="C14" i="22"/>
  <c r="B14" i="22" s="1"/>
  <c r="B10" i="22"/>
  <c r="B9" i="22"/>
  <c r="B8" i="22"/>
  <c r="B7" i="22"/>
  <c r="D6" i="22"/>
  <c r="D5" i="22" s="1"/>
  <c r="C6" i="22"/>
  <c r="C5" i="22"/>
  <c r="B6" i="22"/>
  <c r="D22" i="26" l="1"/>
  <c r="G45" i="25"/>
  <c r="D36" i="22"/>
  <c r="D37" i="22"/>
  <c r="C36" i="22"/>
  <c r="B26" i="22"/>
  <c r="B37" i="22" s="1"/>
  <c r="C37" i="22"/>
  <c r="B5" i="22"/>
  <c r="G22" i="26"/>
  <c r="E45" i="25"/>
  <c r="G51" i="23"/>
  <c r="I50" i="23"/>
  <c r="E41" i="23"/>
  <c r="C13" i="22"/>
  <c r="B13" i="22" s="1"/>
  <c r="B36" i="22" l="1"/>
</calcChain>
</file>

<file path=xl/sharedStrings.xml><?xml version="1.0" encoding="utf-8"?>
<sst xmlns="http://schemas.openxmlformats.org/spreadsheetml/2006/main" count="851" uniqueCount="378">
  <si>
    <t>区　分</t>
    <rPh sb="0" eb="3">
      <t>クブン</t>
    </rPh>
    <phoneticPr fontId="1"/>
  </si>
  <si>
    <t>公　　　　　立</t>
    <rPh sb="0" eb="1">
      <t>オオヤケ</t>
    </rPh>
    <rPh sb="6" eb="7">
      <t>タテ</t>
    </rPh>
    <phoneticPr fontId="1"/>
  </si>
  <si>
    <t>男子　</t>
    <rPh sb="0" eb="2">
      <t>ダンシ</t>
    </rPh>
    <phoneticPr fontId="1"/>
  </si>
  <si>
    <t>女子　</t>
    <rPh sb="0" eb="1">
      <t>オンナ</t>
    </rPh>
    <rPh sb="1" eb="2">
      <t>コ</t>
    </rPh>
    <phoneticPr fontId="1"/>
  </si>
  <si>
    <t>２．小中学校児童生徒数・教員数と学校数</t>
    <rPh sb="2" eb="3">
      <t>ショウ</t>
    </rPh>
    <rPh sb="3" eb="6">
      <t>チュウガッコウ</t>
    </rPh>
    <rPh sb="6" eb="8">
      <t>ジドウ</t>
    </rPh>
    <rPh sb="8" eb="10">
      <t>セイト</t>
    </rPh>
    <rPh sb="10" eb="11">
      <t>スウ</t>
    </rPh>
    <rPh sb="12" eb="14">
      <t>キョウイン</t>
    </rPh>
    <rPh sb="14" eb="15">
      <t>カズ</t>
    </rPh>
    <rPh sb="16" eb="18">
      <t>ガッコウ</t>
    </rPh>
    <rPh sb="18" eb="19">
      <t>カズ</t>
    </rPh>
    <phoneticPr fontId="1"/>
  </si>
  <si>
    <t>(各年 5月1日現在 学校基本調査より)</t>
    <rPh sb="1" eb="2">
      <t>カク</t>
    </rPh>
    <rPh sb="2" eb="3">
      <t>ネン</t>
    </rPh>
    <rPh sb="5" eb="6">
      <t>ツキ</t>
    </rPh>
    <rPh sb="7" eb="8">
      <t>ヒ</t>
    </rPh>
    <rPh sb="8" eb="10">
      <t>ゲンザイ</t>
    </rPh>
    <phoneticPr fontId="1"/>
  </si>
  <si>
    <t>年次</t>
    <rPh sb="0" eb="1">
      <t>ネンジ</t>
    </rPh>
    <rPh sb="1" eb="2">
      <t>ツギ</t>
    </rPh>
    <phoneticPr fontId="1"/>
  </si>
  <si>
    <t>小　　学　　校</t>
    <rPh sb="0" eb="7">
      <t>ショウガッコウ</t>
    </rPh>
    <phoneticPr fontId="1"/>
  </si>
  <si>
    <t>中　　学　　校</t>
    <rPh sb="0" eb="1">
      <t>ナカ</t>
    </rPh>
    <rPh sb="1" eb="7">
      <t>ショウガッコウ</t>
    </rPh>
    <phoneticPr fontId="1"/>
  </si>
  <si>
    <t>学校数</t>
    <rPh sb="0" eb="2">
      <t>ガッコウ</t>
    </rPh>
    <rPh sb="2" eb="3">
      <t>カズ</t>
    </rPh>
    <phoneticPr fontId="1"/>
  </si>
  <si>
    <t>学級数</t>
    <rPh sb="0" eb="2">
      <t>ガッキュウ</t>
    </rPh>
    <rPh sb="2" eb="3">
      <t>カズ</t>
    </rPh>
    <phoneticPr fontId="1"/>
  </si>
  <si>
    <t>児童数 (人)</t>
    <rPh sb="0" eb="2">
      <t>ジドウ</t>
    </rPh>
    <rPh sb="2" eb="3">
      <t>スウ</t>
    </rPh>
    <rPh sb="5" eb="6">
      <t>ヒト</t>
    </rPh>
    <phoneticPr fontId="1"/>
  </si>
  <si>
    <t>教員数 (人)</t>
    <rPh sb="0" eb="2">
      <t>キョウイン</t>
    </rPh>
    <rPh sb="2" eb="3">
      <t>カズ</t>
    </rPh>
    <phoneticPr fontId="1"/>
  </si>
  <si>
    <t>生徒数 (人)</t>
    <rPh sb="0" eb="2">
      <t>セイト</t>
    </rPh>
    <rPh sb="2" eb="3">
      <t>スウ</t>
    </rPh>
    <rPh sb="5" eb="6">
      <t>ヒト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</si>
  <si>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</si>
  <si>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</si>
  <si>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</si>
  <si>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３．小中学校児童生徒の発育状況</t>
    <rPh sb="2" eb="6">
      <t>ショウチュウガッコウ</t>
    </rPh>
    <rPh sb="6" eb="8">
      <t>ジドウ</t>
    </rPh>
    <rPh sb="8" eb="10">
      <t>セイト</t>
    </rPh>
    <rPh sb="11" eb="13">
      <t>ハツイク</t>
    </rPh>
    <rPh sb="13" eb="15">
      <t>ジョウキョウ</t>
    </rPh>
    <phoneticPr fontId="1"/>
  </si>
  <si>
    <t>幼稚園</t>
    <rPh sb="0" eb="3">
      <t>ヨウチエン</t>
    </rPh>
    <phoneticPr fontId="1"/>
  </si>
  <si>
    <t>小　　　学　　　校</t>
    <rPh sb="0" eb="9">
      <t>ショウガッコウ</t>
    </rPh>
    <phoneticPr fontId="1"/>
  </si>
  <si>
    <t>中　学　校</t>
    <rPh sb="0" eb="5">
      <t>チュウガッコウ</t>
    </rPh>
    <phoneticPr fontId="1"/>
  </si>
  <si>
    <t>5歳児</t>
    <rPh sb="1" eb="2">
      <t>サイ</t>
    </rPh>
    <rPh sb="2" eb="3">
      <t>ジ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</si>
  <si>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</si>
  <si>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</si>
  <si>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</si>
  <si>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4年</t>
    <rPh sb="1" eb="2">
      <t>ネン</t>
    </rPh>
    <phoneticPr fontId="1"/>
  </si>
  <si>
    <t>5年</t>
    <rPh sb="1" eb="2">
      <t>ネン</t>
    </rPh>
    <phoneticPr fontId="1"/>
  </si>
  <si>
    <t>6年</t>
    <rPh sb="1" eb="2">
      <t>ネン</t>
    </rPh>
    <phoneticPr fontId="1"/>
  </si>
  <si>
    <t>身長</t>
    <rPh sb="0" eb="2">
      <t>シンチョウ</t>
    </rPh>
    <phoneticPr fontId="1"/>
  </si>
  <si>
    <t>男子</t>
    <rPh sb="0" eb="2">
      <t>ダンシ</t>
    </rPh>
    <phoneticPr fontId="1"/>
  </si>
  <si>
    <t>市</t>
    <rPh sb="0" eb="1">
      <t>シ</t>
    </rPh>
    <phoneticPr fontId="1"/>
  </si>
  <si>
    <t>県</t>
    <rPh sb="0" eb="1">
      <t>ケン</t>
    </rPh>
    <phoneticPr fontId="1"/>
  </si>
  <si>
    <t>女子</t>
    <rPh sb="0" eb="2">
      <t>ジョシ</t>
    </rPh>
    <phoneticPr fontId="1"/>
  </si>
  <si>
    <t>体重</t>
    <rPh sb="0" eb="2">
      <t>タイジュウ</t>
    </rPh>
    <phoneticPr fontId="1"/>
  </si>
  <si>
    <t>１．幼稚園教員数と園児数</t>
    <rPh sb="2" eb="5">
      <t>ヨウチエン</t>
    </rPh>
    <rPh sb="5" eb="7">
      <t>キョウイン</t>
    </rPh>
    <rPh sb="7" eb="8">
      <t>カズ</t>
    </rPh>
    <rPh sb="9" eb="11">
      <t>エンジ</t>
    </rPh>
    <rPh sb="11" eb="12">
      <t>カズ</t>
    </rPh>
    <phoneticPr fontId="1"/>
  </si>
  <si>
    <t>園  数</t>
    <rPh sb="0" eb="1">
      <t>ソノ</t>
    </rPh>
    <rPh sb="3" eb="4">
      <t>カズ</t>
    </rPh>
    <phoneticPr fontId="1"/>
  </si>
  <si>
    <t>在園者数　計　</t>
    <rPh sb="0" eb="1">
      <t>ザイ</t>
    </rPh>
    <rPh sb="1" eb="6">
      <t>エンシャ</t>
    </rPh>
    <phoneticPr fontId="1"/>
  </si>
  <si>
    <t>４．中学校卒業後の高校入学志願者状況</t>
    <rPh sb="2" eb="5">
      <t>チュウガッコウ</t>
    </rPh>
    <rPh sb="5" eb="7">
      <t>ソツギョウ</t>
    </rPh>
    <rPh sb="7" eb="8">
      <t>ゴ</t>
    </rPh>
    <rPh sb="9" eb="11">
      <t>コウコウ</t>
    </rPh>
    <rPh sb="11" eb="13">
      <t>ニュウガク</t>
    </rPh>
    <rPh sb="13" eb="16">
      <t>シガンシャ</t>
    </rPh>
    <rPh sb="16" eb="18">
      <t>ジョウキョウ</t>
    </rPh>
    <phoneticPr fontId="1"/>
  </si>
  <si>
    <t>区　　分</t>
    <rPh sb="0" eb="4">
      <t>クブン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</si>
  <si>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</si>
  <si>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</si>
  <si>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入学志願者　　合計</t>
    <rPh sb="0" eb="2">
      <t>ニュウガク</t>
    </rPh>
    <rPh sb="2" eb="5">
      <t>シガンシャ</t>
    </rPh>
    <rPh sb="7" eb="9">
      <t>ゴウケイ</t>
    </rPh>
    <phoneticPr fontId="1"/>
  </si>
  <si>
    <t>　　　高等学校本科の計</t>
    <rPh sb="3" eb="5">
      <t>コウトウ</t>
    </rPh>
    <rPh sb="5" eb="7">
      <t>ガッコウ</t>
    </rPh>
    <rPh sb="7" eb="9">
      <t>ホンカ</t>
    </rPh>
    <rPh sb="10" eb="11">
      <t>ケイ</t>
    </rPh>
    <phoneticPr fontId="1"/>
  </si>
  <si>
    <t>　　　　　・全日制</t>
    <rPh sb="6" eb="9">
      <t>ゼンニチセイ</t>
    </rPh>
    <phoneticPr fontId="1"/>
  </si>
  <si>
    <t>　　　　　・定時制</t>
    <rPh sb="6" eb="9">
      <t>テイジセイ</t>
    </rPh>
    <phoneticPr fontId="1"/>
  </si>
  <si>
    <t>　　　高等専門学校</t>
    <rPh sb="3" eb="5">
      <t>コウトウ</t>
    </rPh>
    <rPh sb="5" eb="7">
      <t>センモン</t>
    </rPh>
    <rPh sb="7" eb="9">
      <t>ガッコウ</t>
    </rPh>
    <phoneticPr fontId="1"/>
  </si>
  <si>
    <t xml:space="preserve">  　　特別支援学校高等部本科</t>
    <rPh sb="4" eb="6">
      <t>トクベツ</t>
    </rPh>
    <rPh sb="6" eb="8">
      <t>シエン</t>
    </rPh>
    <rPh sb="8" eb="10">
      <t>ガッコウ</t>
    </rPh>
    <rPh sb="10" eb="13">
      <t>コウトウブ</t>
    </rPh>
    <rPh sb="13" eb="15">
      <t>ホンカ</t>
    </rPh>
    <phoneticPr fontId="1"/>
  </si>
  <si>
    <t>進学者　　合計</t>
    <rPh sb="0" eb="2">
      <t>シンガク</t>
    </rPh>
    <rPh sb="2" eb="3">
      <t>シャ</t>
    </rPh>
    <rPh sb="5" eb="7">
      <t>ゴウケイ</t>
    </rPh>
    <phoneticPr fontId="1"/>
  </si>
  <si>
    <t>　　　　　・通信制</t>
    <rPh sb="6" eb="8">
      <t>ツウシン</t>
    </rPh>
    <rPh sb="8" eb="9">
      <t>ゼンニチセイ</t>
    </rPh>
    <phoneticPr fontId="1"/>
  </si>
  <si>
    <t>５．中学校卒業後の進路別卒業者数</t>
    <rPh sb="2" eb="5">
      <t>チュウガッコウ</t>
    </rPh>
    <rPh sb="5" eb="7">
      <t>ソツギョウ</t>
    </rPh>
    <rPh sb="7" eb="8">
      <t>ゴ</t>
    </rPh>
    <rPh sb="9" eb="11">
      <t>シンロ</t>
    </rPh>
    <rPh sb="11" eb="12">
      <t>ベツ</t>
    </rPh>
    <rPh sb="12" eb="15">
      <t>ソツギョウシャ</t>
    </rPh>
    <rPh sb="15" eb="16">
      <t>カズ</t>
    </rPh>
    <phoneticPr fontId="1"/>
  </si>
  <si>
    <t>　　　　　　　計</t>
    <rPh sb="7" eb="8">
      <t>ケイ</t>
    </rPh>
    <phoneticPr fontId="1"/>
  </si>
  <si>
    <t>高等学校等進学者 (A)</t>
    <rPh sb="0" eb="2">
      <t>コウトウ</t>
    </rPh>
    <rPh sb="2" eb="4">
      <t>ガッコウ</t>
    </rPh>
    <rPh sb="4" eb="5">
      <t>トウ</t>
    </rPh>
    <rPh sb="5" eb="7">
      <t>シンガク</t>
    </rPh>
    <rPh sb="7" eb="8">
      <t>シャ</t>
    </rPh>
    <phoneticPr fontId="1"/>
  </si>
  <si>
    <t>専修学校高等課程進学者 (B)</t>
    <rPh sb="0" eb="2">
      <t>センシュウ</t>
    </rPh>
    <rPh sb="2" eb="4">
      <t>ガッコウ</t>
    </rPh>
    <rPh sb="4" eb="6">
      <t>コウトウ</t>
    </rPh>
    <rPh sb="6" eb="8">
      <t>カテイ</t>
    </rPh>
    <rPh sb="8" eb="10">
      <t>シンガク</t>
    </rPh>
    <rPh sb="10" eb="11">
      <t>シャ</t>
    </rPh>
    <phoneticPr fontId="1"/>
  </si>
  <si>
    <t>専修学校一般課程等入学者 (C)</t>
    <rPh sb="0" eb="2">
      <t>センシュウ</t>
    </rPh>
    <rPh sb="2" eb="4">
      <t>ガッコウ</t>
    </rPh>
    <rPh sb="4" eb="6">
      <t>イッパン</t>
    </rPh>
    <rPh sb="6" eb="8">
      <t>カテイ</t>
    </rPh>
    <rPh sb="8" eb="9">
      <t>トウ</t>
    </rPh>
    <rPh sb="9" eb="12">
      <t>ニュウガクシャ</t>
    </rPh>
    <phoneticPr fontId="1"/>
  </si>
  <si>
    <t>公共職業能力開発施設等入学者 (D)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トウ</t>
    </rPh>
    <rPh sb="11" eb="14">
      <t>ニュウガクシャ</t>
    </rPh>
    <phoneticPr fontId="1"/>
  </si>
  <si>
    <t>上記以外の者</t>
    <rPh sb="0" eb="2">
      <t>ジョウキ</t>
    </rPh>
    <rPh sb="2" eb="4">
      <t>イガイ</t>
    </rPh>
    <rPh sb="5" eb="6">
      <t>シャ</t>
    </rPh>
    <phoneticPr fontId="1"/>
  </si>
  <si>
    <t>不詳・死亡</t>
    <rPh sb="0" eb="2">
      <t>フショウ</t>
    </rPh>
    <rPh sb="3" eb="5">
      <t>シボウ</t>
    </rPh>
    <phoneticPr fontId="1"/>
  </si>
  <si>
    <t>上記Ａのうち他県への進学者（再掲）</t>
    <rPh sb="0" eb="2">
      <t>ジョウキ</t>
    </rPh>
    <rPh sb="6" eb="8">
      <t>タケン</t>
    </rPh>
    <rPh sb="10" eb="13">
      <t>シンガクシャ</t>
    </rPh>
    <rPh sb="14" eb="16">
      <t>サイケイ</t>
    </rPh>
    <phoneticPr fontId="1"/>
  </si>
  <si>
    <t>上記Ａ,Ｂ,Ｃ,Ｄのうち就職している者  (再掲)</t>
    <rPh sb="0" eb="2">
      <t>ジョウキ</t>
    </rPh>
    <rPh sb="12" eb="14">
      <t>シュウショク</t>
    </rPh>
    <rPh sb="18" eb="19">
      <t>シャ</t>
    </rPh>
    <phoneticPr fontId="1"/>
  </si>
  <si>
    <t>高校等進学率</t>
    <rPh sb="0" eb="2">
      <t>コウコウ</t>
    </rPh>
    <rPh sb="2" eb="3">
      <t>ナド</t>
    </rPh>
    <rPh sb="3" eb="5">
      <t>シンガク</t>
    </rPh>
    <rPh sb="5" eb="6">
      <t>リツ</t>
    </rPh>
    <phoneticPr fontId="1"/>
  </si>
  <si>
    <t>就職率</t>
    <rPh sb="0" eb="2">
      <t>シュウショク</t>
    </rPh>
    <rPh sb="2" eb="3">
      <t>リツ</t>
    </rPh>
    <phoneticPr fontId="1"/>
  </si>
  <si>
    <t>　　　　高校進学率 = 高等学校等進学者(A) ÷　計　　（小数点第2位を四捨五入）</t>
    <rPh sb="4" eb="6">
      <t>コウコウ</t>
    </rPh>
    <rPh sb="6" eb="8">
      <t>シンガク</t>
    </rPh>
    <rPh sb="8" eb="9">
      <t>リツ</t>
    </rPh>
    <rPh sb="30" eb="33">
      <t>ショウスウテン</t>
    </rPh>
    <rPh sb="33" eb="34">
      <t>ダイ</t>
    </rPh>
    <rPh sb="35" eb="36">
      <t>イ</t>
    </rPh>
    <rPh sb="37" eb="41">
      <t>シシャゴニュウ</t>
    </rPh>
    <phoneticPr fontId="1"/>
  </si>
  <si>
    <t>公立高校</t>
    <rPh sb="0" eb="2">
      <t>コウリツ</t>
    </rPh>
    <rPh sb="2" eb="4">
      <t>コウコウ</t>
    </rPh>
    <phoneticPr fontId="1"/>
  </si>
  <si>
    <t>（各年度5月1日現在学校基本調査より）</t>
    <rPh sb="1" eb="4">
      <t>カクネンド</t>
    </rPh>
    <rPh sb="5" eb="6">
      <t>ガツ</t>
    </rPh>
    <rPh sb="7" eb="8">
      <t>ヒ</t>
    </rPh>
    <rPh sb="8" eb="10">
      <t>ゲンザイ</t>
    </rPh>
    <rPh sb="10" eb="12">
      <t>ガッコウ</t>
    </rPh>
    <rPh sb="12" eb="14">
      <t>キホン</t>
    </rPh>
    <rPh sb="14" eb="16">
      <t>チョウサ</t>
    </rPh>
    <phoneticPr fontId="1"/>
  </si>
  <si>
    <t>年　度</t>
    <rPh sb="0" eb="1">
      <t>トシ</t>
    </rPh>
    <rPh sb="2" eb="3">
      <t>タビ</t>
    </rPh>
    <phoneticPr fontId="1"/>
  </si>
  <si>
    <t>学校数</t>
    <rPh sb="0" eb="2">
      <t>ガッコウ</t>
    </rPh>
    <rPh sb="2" eb="3">
      <t>スウ</t>
    </rPh>
    <phoneticPr fontId="1"/>
  </si>
  <si>
    <t>生徒数</t>
    <rPh sb="0" eb="3">
      <t>セイトスウ</t>
    </rPh>
    <phoneticPr fontId="1"/>
  </si>
  <si>
    <t>教員数（本務者）</t>
    <rPh sb="0" eb="2">
      <t>キョウイン</t>
    </rPh>
    <rPh sb="2" eb="3">
      <t>スウ</t>
    </rPh>
    <rPh sb="4" eb="6">
      <t>ホンム</t>
    </rPh>
    <rPh sb="6" eb="7">
      <t>シャ</t>
    </rPh>
    <phoneticPr fontId="1"/>
  </si>
  <si>
    <t>職員数
（本務者）</t>
    <rPh sb="0" eb="3">
      <t>ショクインスウ</t>
    </rPh>
    <rPh sb="5" eb="7">
      <t>ホンム</t>
    </rPh>
    <rPh sb="7" eb="8">
      <t>シャ</t>
    </rPh>
    <phoneticPr fontId="1"/>
  </si>
  <si>
    <t>※定時制を含む</t>
    <rPh sb="1" eb="4">
      <t>テイジセイ</t>
    </rPh>
    <rPh sb="5" eb="6">
      <t>フク</t>
    </rPh>
    <phoneticPr fontId="1"/>
  </si>
  <si>
    <t>私立高校</t>
    <rPh sb="0" eb="2">
      <t>ワタクシリツ</t>
    </rPh>
    <rPh sb="2" eb="4">
      <t>コウコウ</t>
    </rPh>
    <phoneticPr fontId="1"/>
  </si>
  <si>
    <t>７．高等学校卒業後の進路別卒業者数</t>
    <rPh sb="2" eb="4">
      <t>コウトウ</t>
    </rPh>
    <rPh sb="4" eb="6">
      <t>ガッコウ</t>
    </rPh>
    <rPh sb="6" eb="8">
      <t>ソツギョウ</t>
    </rPh>
    <rPh sb="8" eb="9">
      <t>ゴ</t>
    </rPh>
    <rPh sb="10" eb="12">
      <t>シンロ</t>
    </rPh>
    <rPh sb="12" eb="13">
      <t>ベツ</t>
    </rPh>
    <rPh sb="13" eb="16">
      <t>ソツギョウシャ</t>
    </rPh>
    <rPh sb="16" eb="17">
      <t>カズ</t>
    </rPh>
    <phoneticPr fontId="1"/>
  </si>
  <si>
    <t>大学等進学者 (A)</t>
    <rPh sb="0" eb="2">
      <t>ダイガク</t>
    </rPh>
    <rPh sb="2" eb="3">
      <t>トウ</t>
    </rPh>
    <rPh sb="3" eb="5">
      <t>シンガク</t>
    </rPh>
    <rPh sb="5" eb="6">
      <t>シャ</t>
    </rPh>
    <phoneticPr fontId="1"/>
  </si>
  <si>
    <t>専修学校専門課程進学者 (B)</t>
    <rPh sb="0" eb="2">
      <t>センシュウ</t>
    </rPh>
    <rPh sb="2" eb="4">
      <t>ガッコウ</t>
    </rPh>
    <rPh sb="4" eb="6">
      <t>センモン</t>
    </rPh>
    <rPh sb="6" eb="8">
      <t>カテイ</t>
    </rPh>
    <rPh sb="8" eb="10">
      <t>シンガク</t>
    </rPh>
    <rPh sb="10" eb="11">
      <t>シャ</t>
    </rPh>
    <phoneticPr fontId="1"/>
  </si>
  <si>
    <t>大学等進学率</t>
    <rPh sb="0" eb="2">
      <t>ダイガク</t>
    </rPh>
    <rPh sb="2" eb="3">
      <t>トウ</t>
    </rPh>
    <rPh sb="3" eb="5">
      <t>シンガク</t>
    </rPh>
    <rPh sb="5" eb="6">
      <t>リツ</t>
    </rPh>
    <phoneticPr fontId="1"/>
  </si>
  <si>
    <t>　　　大学等進学率 = 大学等進学者(A) ÷計　　（小数点第2位を四捨五入）</t>
    <rPh sb="3" eb="5">
      <t>ダイガク</t>
    </rPh>
    <rPh sb="5" eb="6">
      <t>トウ</t>
    </rPh>
    <rPh sb="6" eb="8">
      <t>シンガク</t>
    </rPh>
    <rPh sb="8" eb="9">
      <t>リツ</t>
    </rPh>
    <rPh sb="12" eb="14">
      <t>ダイガク</t>
    </rPh>
    <rPh sb="27" eb="30">
      <t>ショウスウテン</t>
    </rPh>
    <rPh sb="30" eb="31">
      <t>ダイ</t>
    </rPh>
    <rPh sb="32" eb="33">
      <t>イ</t>
    </rPh>
    <rPh sb="34" eb="38">
      <t>シシャゴニュウ</t>
    </rPh>
    <phoneticPr fontId="1"/>
  </si>
  <si>
    <t>８．日本大学国際関係学部と短期大学部(三島校舎)の学生数及び教職員数</t>
    <rPh sb="2" eb="4">
      <t>ニホン</t>
    </rPh>
    <rPh sb="4" eb="6">
      <t>ダイガク</t>
    </rPh>
    <rPh sb="6" eb="8">
      <t>コクサイ</t>
    </rPh>
    <rPh sb="8" eb="10">
      <t>カンケイ</t>
    </rPh>
    <rPh sb="10" eb="12">
      <t>ガクブ</t>
    </rPh>
    <rPh sb="13" eb="15">
      <t>タンキ</t>
    </rPh>
    <rPh sb="15" eb="17">
      <t>ダイガク</t>
    </rPh>
    <rPh sb="17" eb="18">
      <t>ブ</t>
    </rPh>
    <rPh sb="19" eb="21">
      <t>ミシマ</t>
    </rPh>
    <rPh sb="21" eb="23">
      <t>コウシャ</t>
    </rPh>
    <rPh sb="25" eb="27">
      <t>ガクセイ</t>
    </rPh>
    <rPh sb="27" eb="28">
      <t>スウ</t>
    </rPh>
    <rPh sb="28" eb="29">
      <t>オヨ</t>
    </rPh>
    <rPh sb="30" eb="33">
      <t>キョウショクイン</t>
    </rPh>
    <rPh sb="33" eb="34">
      <t>スウ</t>
    </rPh>
    <phoneticPr fontId="1"/>
  </si>
  <si>
    <t>大　　学</t>
    <rPh sb="0" eb="4">
      <t>ダイガク</t>
    </rPh>
    <phoneticPr fontId="1"/>
  </si>
  <si>
    <t>短期大学部</t>
    <rPh sb="0" eb="2">
      <t>タンキ</t>
    </rPh>
    <rPh sb="2" eb="4">
      <t>ダイガク</t>
    </rPh>
    <rPh sb="4" eb="5">
      <t>ブ</t>
    </rPh>
    <phoneticPr fontId="1"/>
  </si>
  <si>
    <t>大学院(人)</t>
    <rPh sb="0" eb="2">
      <t>ダイガク</t>
    </rPh>
    <rPh sb="2" eb="3">
      <t>イン</t>
    </rPh>
    <phoneticPr fontId="1"/>
  </si>
  <si>
    <t>学部(人)</t>
    <rPh sb="0" eb="2">
      <t>ガクブ</t>
    </rPh>
    <phoneticPr fontId="1"/>
  </si>
  <si>
    <t>ビジネス教養学科(人)</t>
    <rPh sb="4" eb="6">
      <t>キョウヨウ</t>
    </rPh>
    <rPh sb="6" eb="7">
      <t>ガク</t>
    </rPh>
    <rPh sb="7" eb="8">
      <t>カ</t>
    </rPh>
    <phoneticPr fontId="1"/>
  </si>
  <si>
    <t>食物栄養学科(人)</t>
    <rPh sb="0" eb="2">
      <t>ショクモツ</t>
    </rPh>
    <rPh sb="2" eb="4">
      <t>エイヨウ</t>
    </rPh>
    <rPh sb="4" eb="5">
      <t>ガク</t>
    </rPh>
    <rPh sb="5" eb="6">
      <t>カ</t>
    </rPh>
    <phoneticPr fontId="1"/>
  </si>
  <si>
    <t xml:space="preserve">教員　総数 </t>
    <rPh sb="0" eb="2">
      <t>キョウイン</t>
    </rPh>
    <rPh sb="3" eb="5">
      <t>ソウスウ</t>
    </rPh>
    <phoneticPr fontId="1"/>
  </si>
  <si>
    <t xml:space="preserve">男性 </t>
    <rPh sb="0" eb="2">
      <t>ダンセイ</t>
    </rPh>
    <phoneticPr fontId="1"/>
  </si>
  <si>
    <t xml:space="preserve">女性 </t>
    <rPh sb="0" eb="1">
      <t>オンナ</t>
    </rPh>
    <rPh sb="1" eb="2">
      <t>ダンセイ</t>
    </rPh>
    <phoneticPr fontId="1"/>
  </si>
  <si>
    <t>事務職員総数</t>
    <rPh sb="0" eb="2">
      <t>ジム</t>
    </rPh>
    <rPh sb="2" eb="3">
      <t>ショク</t>
    </rPh>
    <rPh sb="3" eb="4">
      <t>キョウイン</t>
    </rPh>
    <rPh sb="4" eb="6">
      <t>ソウスウ</t>
    </rPh>
    <phoneticPr fontId="1"/>
  </si>
  <si>
    <t>事務職員は学部職員が兼務</t>
    <rPh sb="0" eb="2">
      <t>ジム</t>
    </rPh>
    <rPh sb="2" eb="4">
      <t>ショクイン</t>
    </rPh>
    <rPh sb="5" eb="7">
      <t>ガクブ</t>
    </rPh>
    <rPh sb="7" eb="9">
      <t>ショクイン</t>
    </rPh>
    <rPh sb="10" eb="12">
      <t>ケンム</t>
    </rPh>
    <phoneticPr fontId="1"/>
  </si>
  <si>
    <t xml:space="preserve">学生数　総数 </t>
    <rPh sb="0" eb="3">
      <t>ガクセイスウ</t>
    </rPh>
    <rPh sb="4" eb="6">
      <t>ソウスウ</t>
    </rPh>
    <phoneticPr fontId="1"/>
  </si>
  <si>
    <t xml:space="preserve">女性 </t>
    <rPh sb="0" eb="2">
      <t>ジョセイ</t>
    </rPh>
    <phoneticPr fontId="1"/>
  </si>
  <si>
    <t>( 資料/日本大学国際関係学部 )</t>
    <rPh sb="2" eb="4">
      <t>シリョウ</t>
    </rPh>
    <phoneticPr fontId="1"/>
  </si>
  <si>
    <t>(注)</t>
    <rPh sb="1" eb="2">
      <t>チュウ</t>
    </rPh>
    <phoneticPr fontId="1"/>
  </si>
  <si>
    <t>平成２５年から商経学科をビジネス教養学科に名称変更</t>
  </si>
  <si>
    <t>９．順天堂大学保健看護学部の学生数及び教職員数</t>
    <rPh sb="2" eb="5">
      <t>ジュンテンドウ</t>
    </rPh>
    <rPh sb="5" eb="7">
      <t>ダイガク</t>
    </rPh>
    <rPh sb="7" eb="9">
      <t>ホケン</t>
    </rPh>
    <rPh sb="9" eb="11">
      <t>カンゴ</t>
    </rPh>
    <rPh sb="11" eb="13">
      <t>ガクブ</t>
    </rPh>
    <rPh sb="14" eb="16">
      <t>ガクセイ</t>
    </rPh>
    <rPh sb="16" eb="17">
      <t>スウ</t>
    </rPh>
    <rPh sb="17" eb="18">
      <t>オヨ</t>
    </rPh>
    <rPh sb="19" eb="22">
      <t>キョウショクイン</t>
    </rPh>
    <rPh sb="22" eb="23">
      <t>スウ</t>
    </rPh>
    <phoneticPr fontId="1"/>
  </si>
  <si>
    <t>教員数</t>
    <rPh sb="0" eb="2">
      <t>キョウイン</t>
    </rPh>
    <rPh sb="2" eb="3">
      <t>スウ</t>
    </rPh>
    <phoneticPr fontId="1"/>
  </si>
  <si>
    <t>事務職員数</t>
    <rPh sb="0" eb="2">
      <t>ジム</t>
    </rPh>
    <rPh sb="2" eb="4">
      <t>ショクイン</t>
    </rPh>
    <rPh sb="4" eb="5">
      <t>スウ</t>
    </rPh>
    <phoneticPr fontId="1"/>
  </si>
  <si>
    <t>学生数</t>
    <rPh sb="0" eb="3">
      <t>ガクセイスウ</t>
    </rPh>
    <phoneticPr fontId="1"/>
  </si>
  <si>
    <t>( 資料/順天堂大学保健看護学部 )</t>
  </si>
  <si>
    <t>１０．各種学校の学校数及び生徒・教員数と職員数</t>
    <rPh sb="3" eb="5">
      <t>カクシュ</t>
    </rPh>
    <rPh sb="5" eb="7">
      <t>ガッコウ</t>
    </rPh>
    <rPh sb="8" eb="10">
      <t>ガッコウ</t>
    </rPh>
    <rPh sb="10" eb="11">
      <t>カズ</t>
    </rPh>
    <rPh sb="11" eb="12">
      <t>オヨ</t>
    </rPh>
    <rPh sb="13" eb="15">
      <t>セイト</t>
    </rPh>
    <rPh sb="16" eb="18">
      <t>キョウイン</t>
    </rPh>
    <rPh sb="18" eb="19">
      <t>カズ</t>
    </rPh>
    <rPh sb="20" eb="22">
      <t>ショクイン</t>
    </rPh>
    <rPh sb="22" eb="23">
      <t>カズ</t>
    </rPh>
    <phoneticPr fontId="1"/>
  </si>
  <si>
    <t>学校数</t>
  </si>
  <si>
    <t>生徒数</t>
    <rPh sb="0" eb="2">
      <t>セイト</t>
    </rPh>
    <rPh sb="2" eb="3">
      <t>カズ</t>
    </rPh>
    <phoneticPr fontId="1"/>
  </si>
  <si>
    <t>教　員　数</t>
    <rPh sb="0" eb="3">
      <t>キョウイン</t>
    </rPh>
    <rPh sb="4" eb="5">
      <t>カズ</t>
    </rPh>
    <phoneticPr fontId="1"/>
  </si>
  <si>
    <t>職員数 (本務者)</t>
    <rPh sb="0" eb="2">
      <t>ショクイン</t>
    </rPh>
    <rPh sb="2" eb="3">
      <t>カズ</t>
    </rPh>
    <phoneticPr fontId="1"/>
  </si>
  <si>
    <t>兼務者</t>
    <rPh sb="0" eb="2">
      <t>ケンム</t>
    </rPh>
    <rPh sb="2" eb="3">
      <t>シャ</t>
    </rPh>
    <phoneticPr fontId="1"/>
  </si>
  <si>
    <t>１１．専修学校の学校数及び生徒・教員数と職員数</t>
    <rPh sb="3" eb="5">
      <t>センシュウ</t>
    </rPh>
    <rPh sb="5" eb="7">
      <t>ガッコウ</t>
    </rPh>
    <rPh sb="8" eb="10">
      <t>ガッコウ</t>
    </rPh>
    <rPh sb="10" eb="11">
      <t>スウ</t>
    </rPh>
    <rPh sb="11" eb="12">
      <t>オヨ</t>
    </rPh>
    <rPh sb="13" eb="15">
      <t>セイト</t>
    </rPh>
    <rPh sb="16" eb="18">
      <t>キョウイン</t>
    </rPh>
    <rPh sb="18" eb="19">
      <t>カズ</t>
    </rPh>
    <rPh sb="20" eb="22">
      <t>ショクイン</t>
    </rPh>
    <rPh sb="22" eb="23">
      <t>カズ</t>
    </rPh>
    <phoneticPr fontId="1"/>
  </si>
  <si>
    <t>本務者</t>
    <rPh sb="0" eb="1">
      <t>ホン</t>
    </rPh>
    <rPh sb="1" eb="2">
      <t>ジム</t>
    </rPh>
    <rPh sb="2" eb="3">
      <t>シャ</t>
    </rPh>
    <phoneticPr fontId="1"/>
  </si>
  <si>
    <t>１２．市立図書館貸出状況と蔵書数</t>
    <rPh sb="3" eb="5">
      <t>シリツ</t>
    </rPh>
    <rPh sb="5" eb="8">
      <t>トショカン</t>
    </rPh>
    <rPh sb="8" eb="10">
      <t>カシダ</t>
    </rPh>
    <rPh sb="10" eb="12">
      <t>ジョウキョウ</t>
    </rPh>
    <rPh sb="13" eb="15">
      <t>ゾウショ</t>
    </rPh>
    <rPh sb="15" eb="16">
      <t>カズ</t>
    </rPh>
    <phoneticPr fontId="1"/>
  </si>
  <si>
    <t>(各年度3月31日現在)</t>
    <rPh sb="1" eb="4">
      <t>カクネンド</t>
    </rPh>
    <rPh sb="5" eb="6">
      <t>ガツ</t>
    </rPh>
    <rPh sb="8" eb="9">
      <t>ニチ</t>
    </rPh>
    <rPh sb="9" eb="11">
      <t>ゲンザイ</t>
    </rPh>
    <phoneticPr fontId="1"/>
  </si>
  <si>
    <t>年　度</t>
    <rPh sb="0" eb="3">
      <t>ネンジ</t>
    </rPh>
    <phoneticPr fontId="1"/>
  </si>
  <si>
    <t>開館
日数</t>
    <rPh sb="0" eb="2">
      <t>カイカン</t>
    </rPh>
    <rPh sb="3" eb="5">
      <t>ニッスウ</t>
    </rPh>
    <phoneticPr fontId="1"/>
  </si>
  <si>
    <t>入館者
数</t>
    <rPh sb="0" eb="3">
      <t>ニュウカンシャ</t>
    </rPh>
    <rPh sb="4" eb="5">
      <t>スウ</t>
    </rPh>
    <phoneticPr fontId="1"/>
  </si>
  <si>
    <t>貸出人数</t>
    <rPh sb="0" eb="2">
      <t>カシダシ</t>
    </rPh>
    <rPh sb="2" eb="4">
      <t>ニンズウ</t>
    </rPh>
    <phoneticPr fontId="1"/>
  </si>
  <si>
    <t>貸出冊数</t>
    <rPh sb="0" eb="2">
      <t>カシダシ</t>
    </rPh>
    <rPh sb="2" eb="3">
      <t>サツ</t>
    </rPh>
    <rPh sb="3" eb="4">
      <t>ニンズウ</t>
    </rPh>
    <phoneticPr fontId="1"/>
  </si>
  <si>
    <t>蔵　　　書　　　数</t>
    <rPh sb="0" eb="5">
      <t>ゾウショ</t>
    </rPh>
    <rPh sb="8" eb="9">
      <t>カズ</t>
    </rPh>
    <phoneticPr fontId="1"/>
  </si>
  <si>
    <t>一般図書</t>
    <rPh sb="0" eb="2">
      <t>イッパン</t>
    </rPh>
    <rPh sb="2" eb="4">
      <t>トショ</t>
    </rPh>
    <phoneticPr fontId="1"/>
  </si>
  <si>
    <t>児童図書</t>
    <rPh sb="0" eb="2">
      <t>ジドウ</t>
    </rPh>
    <rPh sb="2" eb="4">
      <t>トショ</t>
    </rPh>
    <phoneticPr fontId="1"/>
  </si>
  <si>
    <t>視聴覚資料</t>
    <rPh sb="0" eb="3">
      <t>シチョウカク</t>
    </rPh>
    <rPh sb="3" eb="5">
      <t>シリョウ</t>
    </rPh>
    <phoneticPr fontId="1"/>
  </si>
  <si>
    <t>( 日 )</t>
    <rPh sb="2" eb="3">
      <t>ヒ</t>
    </rPh>
    <phoneticPr fontId="1"/>
  </si>
  <si>
    <t>（人）</t>
    <rPh sb="1" eb="2">
      <t>ニン</t>
    </rPh>
    <phoneticPr fontId="1"/>
  </si>
  <si>
    <t>( 冊 )</t>
    <rPh sb="2" eb="3">
      <t>サツ</t>
    </rPh>
    <phoneticPr fontId="1"/>
  </si>
  <si>
    <t>(冊)</t>
    <rPh sb="1" eb="2">
      <t>サツ</t>
    </rPh>
    <phoneticPr fontId="1"/>
  </si>
  <si>
    <t>(点)</t>
    <rPh sb="1" eb="2">
      <t>テン</t>
    </rPh>
    <phoneticPr fontId="1"/>
  </si>
  <si>
    <t>本館</t>
  </si>
  <si>
    <t>分館</t>
  </si>
  <si>
    <t>本館</t>
    <rPh sb="0" eb="2">
      <t>ホンカン</t>
    </rPh>
    <phoneticPr fontId="1"/>
  </si>
  <si>
    <t>分館</t>
    <rPh sb="0" eb="1">
      <t>ブン</t>
    </rPh>
    <rPh sb="1" eb="2">
      <t>カン</t>
    </rPh>
    <phoneticPr fontId="1"/>
  </si>
  <si>
    <t>(注意) 分館は中郷文化プラザ内に設置</t>
    <rPh sb="1" eb="3">
      <t>チュウイ</t>
    </rPh>
    <rPh sb="5" eb="7">
      <t>ブンカン</t>
    </rPh>
    <rPh sb="8" eb="9">
      <t>ナカ</t>
    </rPh>
    <rPh sb="9" eb="10">
      <t>サト</t>
    </rPh>
    <rPh sb="10" eb="12">
      <t>ブンカ</t>
    </rPh>
    <rPh sb="15" eb="16">
      <t>ナイ</t>
    </rPh>
    <rPh sb="17" eb="19">
      <t>セッチ</t>
    </rPh>
    <phoneticPr fontId="1"/>
  </si>
  <si>
    <t>　　 　 移動図書館の貸出人数と貸出冊数は平成19年度分から本館に含む</t>
    <rPh sb="5" eb="7">
      <t>イドウ</t>
    </rPh>
    <rPh sb="7" eb="10">
      <t>トショカン</t>
    </rPh>
    <rPh sb="11" eb="13">
      <t>カシダシ</t>
    </rPh>
    <rPh sb="13" eb="15">
      <t>ニンズウ</t>
    </rPh>
    <rPh sb="16" eb="18">
      <t>カシダシ</t>
    </rPh>
    <rPh sb="18" eb="19">
      <t>サツ</t>
    </rPh>
    <rPh sb="19" eb="20">
      <t>カズ</t>
    </rPh>
    <rPh sb="21" eb="23">
      <t>ヘイセイ</t>
    </rPh>
    <rPh sb="25" eb="27">
      <t>ネンド</t>
    </rPh>
    <rPh sb="27" eb="28">
      <t>ブン</t>
    </rPh>
    <rPh sb="30" eb="32">
      <t>ホンカン</t>
    </rPh>
    <rPh sb="33" eb="34">
      <t>フク</t>
    </rPh>
    <phoneticPr fontId="1"/>
  </si>
  <si>
    <t xml:space="preserve">         大岡文庫・小出文庫は蔵書数に含まない。</t>
    <rPh sb="9" eb="11">
      <t>オオオカ</t>
    </rPh>
    <rPh sb="11" eb="13">
      <t>ブンコ</t>
    </rPh>
    <rPh sb="14" eb="16">
      <t>コイデ</t>
    </rPh>
    <rPh sb="16" eb="18">
      <t>ブンコ</t>
    </rPh>
    <rPh sb="19" eb="21">
      <t>ゾウショ</t>
    </rPh>
    <rPh sb="21" eb="22">
      <t>スウ</t>
    </rPh>
    <rPh sb="23" eb="24">
      <t>フク</t>
    </rPh>
    <phoneticPr fontId="1"/>
  </si>
  <si>
    <t>１３．市立図書館個人貸出カード登録者状況</t>
    <rPh sb="3" eb="5">
      <t>シリツ</t>
    </rPh>
    <rPh sb="5" eb="8">
      <t>トショカン</t>
    </rPh>
    <rPh sb="8" eb="10">
      <t>コジン</t>
    </rPh>
    <rPh sb="10" eb="12">
      <t>カシダシ</t>
    </rPh>
    <rPh sb="15" eb="18">
      <t>トウロクシャ</t>
    </rPh>
    <rPh sb="18" eb="20">
      <t>ジョウキョウ</t>
    </rPh>
    <phoneticPr fontId="1"/>
  </si>
  <si>
    <t>区　　　分</t>
    <rPh sb="0" eb="5">
      <t>クブン</t>
    </rPh>
    <phoneticPr fontId="1"/>
  </si>
  <si>
    <t>市内 (人)</t>
    <rPh sb="0" eb="2">
      <t>シナイ</t>
    </rPh>
    <rPh sb="4" eb="5">
      <t>ヒト</t>
    </rPh>
    <phoneticPr fontId="1"/>
  </si>
  <si>
    <t>市外 (人)</t>
    <rPh sb="0" eb="2">
      <t>シガイ</t>
    </rPh>
    <phoneticPr fontId="1"/>
  </si>
  <si>
    <t>計 (人)</t>
    <rPh sb="0" eb="1">
      <t>ケイ</t>
    </rPh>
    <phoneticPr fontId="1"/>
  </si>
  <si>
    <t>市内登録率
 (%)</t>
    <rPh sb="0" eb="2">
      <t>シナイ</t>
    </rPh>
    <rPh sb="2" eb="4">
      <t>トウロク</t>
    </rPh>
    <rPh sb="4" eb="5">
      <t>リツ</t>
    </rPh>
    <phoneticPr fontId="1"/>
  </si>
  <si>
    <t>0  ～   6 歳</t>
    <rPh sb="9" eb="10">
      <t>サイ</t>
    </rPh>
    <phoneticPr fontId="1"/>
  </si>
  <si>
    <t xml:space="preserve"> 7  ～  12 歳</t>
    <rPh sb="10" eb="11">
      <t>サイ</t>
    </rPh>
    <phoneticPr fontId="1"/>
  </si>
  <si>
    <t>13  ～ 19 歳</t>
    <rPh sb="9" eb="10">
      <t>サイ</t>
    </rPh>
    <phoneticPr fontId="1"/>
  </si>
  <si>
    <t>20 ～  29 歳</t>
    <rPh sb="9" eb="10">
      <t>サイ</t>
    </rPh>
    <phoneticPr fontId="1"/>
  </si>
  <si>
    <t>30 ～  39 歳</t>
    <rPh sb="9" eb="10">
      <t>サイ</t>
    </rPh>
    <phoneticPr fontId="1"/>
  </si>
  <si>
    <t>40 ～  59 歳</t>
    <rPh sb="9" eb="10">
      <t>サイ</t>
    </rPh>
    <phoneticPr fontId="1"/>
  </si>
  <si>
    <t xml:space="preserve">       60歳 ～</t>
    <rPh sb="9" eb="10">
      <t>サイ</t>
    </rPh>
    <phoneticPr fontId="1"/>
  </si>
  <si>
    <t>　　( 資料/三島市立図書館 )</t>
    <rPh sb="4" eb="6">
      <t>シリョウ</t>
    </rPh>
    <rPh sb="7" eb="9">
      <t>ミシマ</t>
    </rPh>
    <rPh sb="9" eb="11">
      <t>シリツ</t>
    </rPh>
    <rPh sb="11" eb="14">
      <t>トショカン</t>
    </rPh>
    <phoneticPr fontId="1"/>
  </si>
  <si>
    <t>１４．市立図書館蔵書種類</t>
    <rPh sb="3" eb="5">
      <t>シリツ</t>
    </rPh>
    <rPh sb="5" eb="8">
      <t>トショカン</t>
    </rPh>
    <rPh sb="8" eb="10">
      <t>ゾウショ</t>
    </rPh>
    <rPh sb="10" eb="12">
      <t>シュルイ</t>
    </rPh>
    <phoneticPr fontId="1"/>
  </si>
  <si>
    <t>「 本館 」</t>
    <rPh sb="2" eb="4">
      <t>ホンカン</t>
    </rPh>
    <phoneticPr fontId="1"/>
  </si>
  <si>
    <t>「 中郷分館 」</t>
    <rPh sb="4" eb="5">
      <t>ブン</t>
    </rPh>
    <rPh sb="5" eb="6">
      <t>ホンカン</t>
    </rPh>
    <phoneticPr fontId="1"/>
  </si>
  <si>
    <t>分　　類</t>
    <rPh sb="0" eb="4">
      <t>ブンルイ</t>
    </rPh>
    <phoneticPr fontId="1"/>
  </si>
  <si>
    <t>　　総記</t>
    <rPh sb="2" eb="4">
      <t>ソウキ</t>
    </rPh>
    <phoneticPr fontId="1"/>
  </si>
  <si>
    <t>　　哲学</t>
    <rPh sb="2" eb="4">
      <t>テツガク</t>
    </rPh>
    <phoneticPr fontId="1"/>
  </si>
  <si>
    <t>　　歴史</t>
    <rPh sb="2" eb="4">
      <t>レキシ</t>
    </rPh>
    <phoneticPr fontId="1"/>
  </si>
  <si>
    <t>　　社会科学</t>
    <rPh sb="2" eb="5">
      <t>シャカイカ</t>
    </rPh>
    <rPh sb="5" eb="6">
      <t>ガク</t>
    </rPh>
    <phoneticPr fontId="1"/>
  </si>
  <si>
    <t>　　自然科学</t>
    <rPh sb="2" eb="4">
      <t>シゼン</t>
    </rPh>
    <rPh sb="4" eb="6">
      <t>カガク</t>
    </rPh>
    <phoneticPr fontId="1"/>
  </si>
  <si>
    <t>　　産業</t>
    <rPh sb="2" eb="4">
      <t>サンギョウ</t>
    </rPh>
    <phoneticPr fontId="1"/>
  </si>
  <si>
    <t>　　芸術</t>
    <rPh sb="2" eb="4">
      <t>ゲイジュツ</t>
    </rPh>
    <phoneticPr fontId="1"/>
  </si>
  <si>
    <t>　　文学</t>
    <rPh sb="2" eb="4">
      <t>ブンガク</t>
    </rPh>
    <phoneticPr fontId="1"/>
  </si>
  <si>
    <t>　　絵本・紙芝居</t>
    <rPh sb="2" eb="4">
      <t>エホン</t>
    </rPh>
    <rPh sb="5" eb="8">
      <t>カミシバイ</t>
    </rPh>
    <phoneticPr fontId="1"/>
  </si>
  <si>
    <t>　　外国語資料</t>
    <rPh sb="2" eb="5">
      <t>ガイコクゴ</t>
    </rPh>
    <rPh sb="5" eb="7">
      <t>シリョウ</t>
    </rPh>
    <phoneticPr fontId="1"/>
  </si>
  <si>
    <t>　　電子資料</t>
    <rPh sb="2" eb="4">
      <t>デンシ</t>
    </rPh>
    <rPh sb="4" eb="6">
      <t>シリョウ</t>
    </rPh>
    <phoneticPr fontId="1"/>
  </si>
  <si>
    <t>　　合　計</t>
    <rPh sb="2" eb="5">
      <t>ゴウケイ</t>
    </rPh>
    <phoneticPr fontId="1"/>
  </si>
  <si>
    <t>その他</t>
    <rPh sb="2" eb="3">
      <t>タ</t>
    </rPh>
    <phoneticPr fontId="1"/>
  </si>
  <si>
    <t>　　　　( 注意 ) 単位は「冊」または「点」。</t>
    <rPh sb="6" eb="8">
      <t>チュウイ</t>
    </rPh>
    <rPh sb="11" eb="13">
      <t>タンイ</t>
    </rPh>
    <rPh sb="15" eb="16">
      <t>サツ</t>
    </rPh>
    <rPh sb="21" eb="22">
      <t>テン</t>
    </rPh>
    <phoneticPr fontId="1"/>
  </si>
  <si>
    <t>( 資料/三島市立図書館 )</t>
    <rPh sb="2" eb="4">
      <t>シリョウ</t>
    </rPh>
    <rPh sb="5" eb="7">
      <t>ミシマ</t>
    </rPh>
    <rPh sb="7" eb="9">
      <t>シリツ</t>
    </rPh>
    <rPh sb="9" eb="12">
      <t>トショカン</t>
    </rPh>
    <phoneticPr fontId="1"/>
  </si>
  <si>
    <t xml:space="preserve">                    移動図書館分を含む。</t>
    <rPh sb="20" eb="22">
      <t>イドウ</t>
    </rPh>
    <rPh sb="22" eb="25">
      <t>トショカン</t>
    </rPh>
    <rPh sb="25" eb="26">
      <t>ブン</t>
    </rPh>
    <rPh sb="27" eb="28">
      <t>フク</t>
    </rPh>
    <phoneticPr fontId="1"/>
  </si>
  <si>
    <t>１５．移動図書館(ジンタ号)利用状況</t>
    <rPh sb="3" eb="5">
      <t>イドウ</t>
    </rPh>
    <rPh sb="5" eb="8">
      <t>トショカン</t>
    </rPh>
    <rPh sb="12" eb="13">
      <t>ゴウ</t>
    </rPh>
    <rPh sb="14" eb="16">
      <t>リヨウ</t>
    </rPh>
    <rPh sb="16" eb="18">
      <t>ジョウキョウ</t>
    </rPh>
    <phoneticPr fontId="1"/>
  </si>
  <si>
    <t>(各年度末現在)</t>
    <rPh sb="1" eb="2">
      <t>カク</t>
    </rPh>
    <rPh sb="2" eb="5">
      <t>ネンドマツ</t>
    </rPh>
    <rPh sb="5" eb="7">
      <t>ゲンザイ</t>
    </rPh>
    <phoneticPr fontId="1"/>
  </si>
  <si>
    <t>年　度</t>
    <rPh sb="0" eb="3">
      <t>ネンド</t>
    </rPh>
    <phoneticPr fontId="1"/>
  </si>
  <si>
    <t>ステーション数</t>
    <rPh sb="6" eb="7">
      <t>カズ</t>
    </rPh>
    <phoneticPr fontId="1"/>
  </si>
  <si>
    <t>利用者数</t>
    <rPh sb="0" eb="2">
      <t>リヨウ</t>
    </rPh>
    <rPh sb="2" eb="3">
      <t>シャ</t>
    </rPh>
    <rPh sb="3" eb="4">
      <t>ニンズウ</t>
    </rPh>
    <phoneticPr fontId="1"/>
  </si>
  <si>
    <t>( 個所 )</t>
    <rPh sb="2" eb="4">
      <t>カショ</t>
    </rPh>
    <phoneticPr fontId="1"/>
  </si>
  <si>
    <t>１６．市立図書館レファレンスサービス件数</t>
    <rPh sb="3" eb="5">
      <t>シリツ</t>
    </rPh>
    <rPh sb="5" eb="8">
      <t>トショカン</t>
    </rPh>
    <rPh sb="18" eb="20">
      <t>ケンスウ</t>
    </rPh>
    <phoneticPr fontId="1"/>
  </si>
  <si>
    <t>(単位/件)</t>
    <rPh sb="1" eb="3">
      <t>タンイ</t>
    </rPh>
    <rPh sb="4" eb="5">
      <t>ケン</t>
    </rPh>
    <phoneticPr fontId="1"/>
  </si>
  <si>
    <t>移動図書館</t>
    <rPh sb="0" eb="2">
      <t>イドウ</t>
    </rPh>
    <rPh sb="2" eb="5">
      <t>トショカン</t>
    </rPh>
    <phoneticPr fontId="1"/>
  </si>
  <si>
    <t>中郷分館</t>
    <rPh sb="0" eb="2">
      <t>ナカザト</t>
    </rPh>
    <rPh sb="2" eb="4">
      <t>ブンカン</t>
    </rPh>
    <phoneticPr fontId="1"/>
  </si>
  <si>
    <t>１８．市民文化会館利用状況</t>
    <rPh sb="3" eb="5">
      <t>シミン</t>
    </rPh>
    <rPh sb="5" eb="7">
      <t>ブンカ</t>
    </rPh>
    <rPh sb="7" eb="9">
      <t>カイカン</t>
    </rPh>
    <rPh sb="9" eb="11">
      <t>リヨウ</t>
    </rPh>
    <rPh sb="11" eb="13">
      <t>ジョウキョウ</t>
    </rPh>
    <phoneticPr fontId="1"/>
  </si>
  <si>
    <t>(各年度末現在)</t>
    <rPh sb="1" eb="2">
      <t>カク</t>
    </rPh>
    <rPh sb="2" eb="4">
      <t>ネンド</t>
    </rPh>
    <rPh sb="4" eb="5">
      <t>マツ</t>
    </rPh>
    <rPh sb="5" eb="7">
      <t>ゲンザイ</t>
    </rPh>
    <phoneticPr fontId="1"/>
  </si>
  <si>
    <t>大ホール</t>
    <rPh sb="0" eb="1">
      <t>ダイ</t>
    </rPh>
    <phoneticPr fontId="1"/>
  </si>
  <si>
    <t>小ホール</t>
    <rPh sb="0" eb="1">
      <t>ショウ</t>
    </rPh>
    <phoneticPr fontId="1"/>
  </si>
  <si>
    <t>会議室等</t>
    <rPh sb="0" eb="3">
      <t>カイギシツ</t>
    </rPh>
    <rPh sb="3" eb="4">
      <t>トウ</t>
    </rPh>
    <phoneticPr fontId="1"/>
  </si>
  <si>
    <t>入場者数</t>
    <rPh sb="0" eb="3">
      <t>ニュウジョウシャ</t>
    </rPh>
    <rPh sb="3" eb="4">
      <t>カズ</t>
    </rPh>
    <phoneticPr fontId="1"/>
  </si>
  <si>
    <t xml:space="preserve"> ※会議室等とは、大・小ホール及び楽屋を除くすべての施設</t>
    <rPh sb="2" eb="6">
      <t>カイギシツナド</t>
    </rPh>
    <rPh sb="9" eb="10">
      <t>ダイ</t>
    </rPh>
    <rPh sb="11" eb="12">
      <t>ショウ</t>
    </rPh>
    <rPh sb="15" eb="16">
      <t>オヨ</t>
    </rPh>
    <rPh sb="17" eb="19">
      <t>ガクヤ</t>
    </rPh>
    <rPh sb="20" eb="21">
      <t>ノゾ</t>
    </rPh>
    <rPh sb="26" eb="28">
      <t>シセツ</t>
    </rPh>
    <phoneticPr fontId="1"/>
  </si>
  <si>
    <t>( 資料/市民文化会館 )</t>
    <rPh sb="2" eb="4">
      <t>シリョウ</t>
    </rPh>
    <rPh sb="5" eb="7">
      <t>シミン</t>
    </rPh>
    <rPh sb="7" eb="9">
      <t>ブンカ</t>
    </rPh>
    <rPh sb="9" eb="11">
      <t>カイカン</t>
    </rPh>
    <phoneticPr fontId="1"/>
  </si>
  <si>
    <t xml:space="preserve"> ※平成26年度は改修工事のため4月から5月まで休館</t>
    <rPh sb="2" eb="4">
      <t>ヘイセイ</t>
    </rPh>
    <rPh sb="6" eb="7">
      <t>ネン</t>
    </rPh>
    <rPh sb="7" eb="8">
      <t>ド</t>
    </rPh>
    <rPh sb="9" eb="11">
      <t>カイシュウ</t>
    </rPh>
    <rPh sb="11" eb="13">
      <t>コウジ</t>
    </rPh>
    <rPh sb="17" eb="18">
      <t>ガツ</t>
    </rPh>
    <rPh sb="21" eb="22">
      <t>ガツ</t>
    </rPh>
    <rPh sb="24" eb="26">
      <t>キュウカン</t>
    </rPh>
    <phoneticPr fontId="1"/>
  </si>
  <si>
    <t>年度</t>
    <rPh sb="0" eb="2">
      <t>ネンジ</t>
    </rPh>
    <phoneticPr fontId="1"/>
  </si>
  <si>
    <t>学習施設利用</t>
    <rPh sb="0" eb="2">
      <t>ガクシュウ</t>
    </rPh>
    <rPh sb="2" eb="4">
      <t>シセツ</t>
    </rPh>
    <rPh sb="4" eb="6">
      <t>リヨウ</t>
    </rPh>
    <phoneticPr fontId="1"/>
  </si>
  <si>
    <t>駐車場利用台数 (台)</t>
    <rPh sb="0" eb="3">
      <t>チュウシャジョウ</t>
    </rPh>
    <rPh sb="3" eb="5">
      <t>リヨウ</t>
    </rPh>
    <rPh sb="5" eb="7">
      <t>ダイスウ</t>
    </rPh>
    <rPh sb="9" eb="10">
      <t>ダイ</t>
    </rPh>
    <phoneticPr fontId="1"/>
  </si>
  <si>
    <t>利用者数 (人)</t>
    <rPh sb="0" eb="2">
      <t>リヨウ</t>
    </rPh>
    <rPh sb="2" eb="3">
      <t>シャ</t>
    </rPh>
    <rPh sb="3" eb="4">
      <t>カズ</t>
    </rPh>
    <phoneticPr fontId="1"/>
  </si>
  <si>
    <t>利用件数 (件)</t>
    <rPh sb="0" eb="2">
      <t>リヨウ</t>
    </rPh>
    <rPh sb="2" eb="4">
      <t>ケンスウ</t>
    </rPh>
    <rPh sb="6" eb="7">
      <t>ケン</t>
    </rPh>
    <phoneticPr fontId="1"/>
  </si>
  <si>
    <t>総利用者　(人)</t>
    <rPh sb="0" eb="1">
      <t>ソウ</t>
    </rPh>
    <rPh sb="1" eb="4">
      <t>リヨウシャ</t>
    </rPh>
    <rPh sb="6" eb="7">
      <t>ヒト</t>
    </rPh>
    <phoneticPr fontId="1"/>
  </si>
  <si>
    <t>総利用者の内</t>
    <rPh sb="0" eb="1">
      <t>ソウ</t>
    </rPh>
    <rPh sb="1" eb="6">
      <t>リヨウシャ</t>
    </rPh>
    <phoneticPr fontId="1"/>
  </si>
  <si>
    <t>　児童数　 (人)</t>
    <rPh sb="1" eb="4">
      <t>リヨウシャ</t>
    </rPh>
    <phoneticPr fontId="1"/>
  </si>
  <si>
    <t xml:space="preserve"> 　　( 注意 )  児童とは、乳幼児、小学生、中学生を対象とする。</t>
    <rPh sb="5" eb="7">
      <t>チュウイ</t>
    </rPh>
    <rPh sb="11" eb="13">
      <t>ジドウ</t>
    </rPh>
    <rPh sb="16" eb="19">
      <t>ニュウヨウジ</t>
    </rPh>
    <rPh sb="20" eb="23">
      <t>ショウガクセイ</t>
    </rPh>
    <rPh sb="24" eb="27">
      <t>チュウガクセイ</t>
    </rPh>
    <rPh sb="28" eb="30">
      <t>タイショウ</t>
    </rPh>
    <phoneticPr fontId="1"/>
  </si>
  <si>
    <t>２１．市立箱根の里利用状況</t>
    <rPh sb="3" eb="5">
      <t>シリツ</t>
    </rPh>
    <rPh sb="5" eb="6">
      <t>ハコ</t>
    </rPh>
    <rPh sb="6" eb="7">
      <t>ネ</t>
    </rPh>
    <rPh sb="8" eb="9">
      <t>サト</t>
    </rPh>
    <rPh sb="9" eb="11">
      <t>リヨウ</t>
    </rPh>
    <rPh sb="11" eb="13">
      <t>ジョウキョウ</t>
    </rPh>
    <phoneticPr fontId="1"/>
  </si>
  <si>
    <t>年度</t>
    <rPh sb="0" eb="2">
      <t>ネンド</t>
    </rPh>
    <phoneticPr fontId="1"/>
  </si>
  <si>
    <t>箱根少年自然の家</t>
    <rPh sb="0" eb="1">
      <t>ハコ</t>
    </rPh>
    <rPh sb="1" eb="2">
      <t>ネ</t>
    </rPh>
    <rPh sb="2" eb="4">
      <t>ショウネン</t>
    </rPh>
    <rPh sb="4" eb="6">
      <t>シゼン</t>
    </rPh>
    <rPh sb="7" eb="8">
      <t>イエ</t>
    </rPh>
    <phoneticPr fontId="1"/>
  </si>
  <si>
    <t>箱根キャンプ場</t>
    <rPh sb="0" eb="1">
      <t>ハコ</t>
    </rPh>
    <rPh sb="1" eb="2">
      <t>ネ</t>
    </rPh>
    <rPh sb="6" eb="7">
      <t>バ</t>
    </rPh>
    <phoneticPr fontId="1"/>
  </si>
  <si>
    <t>団体数</t>
    <rPh sb="0" eb="2">
      <t>ダンタイ</t>
    </rPh>
    <rPh sb="2" eb="3">
      <t>カズ</t>
    </rPh>
    <phoneticPr fontId="1"/>
  </si>
  <si>
    <t>実人数</t>
    <rPh sb="0" eb="1">
      <t>ジツ</t>
    </rPh>
    <rPh sb="1" eb="3">
      <t>ニンズウ</t>
    </rPh>
    <phoneticPr fontId="1"/>
  </si>
  <si>
    <t>延人数</t>
    <rPh sb="0" eb="1">
      <t>エンチョウ</t>
    </rPh>
    <rPh sb="1" eb="3">
      <t>ニンズウ</t>
    </rPh>
    <phoneticPr fontId="1"/>
  </si>
  <si>
    <t>( 資料/箱根の里 )</t>
    <rPh sb="2" eb="4">
      <t>シリョウ</t>
    </rPh>
    <rPh sb="5" eb="6">
      <t>ハコ</t>
    </rPh>
    <rPh sb="6" eb="7">
      <t>ネ</t>
    </rPh>
    <rPh sb="8" eb="9">
      <t>サト</t>
    </rPh>
    <phoneticPr fontId="1"/>
  </si>
  <si>
    <t>２２．北上公民館利用状況</t>
    <rPh sb="3" eb="4">
      <t>キタ</t>
    </rPh>
    <rPh sb="4" eb="5">
      <t>ウエ</t>
    </rPh>
    <rPh sb="5" eb="8">
      <t>コウミンカン</t>
    </rPh>
    <rPh sb="8" eb="10">
      <t>リヨウ</t>
    </rPh>
    <rPh sb="10" eb="12">
      <t>ジョウキョウ</t>
    </rPh>
    <phoneticPr fontId="1"/>
  </si>
  <si>
    <t>　(各年度末現在)</t>
  </si>
  <si>
    <t>種　　別</t>
    <rPh sb="0" eb="4">
      <t>シュベツ</t>
    </rPh>
    <phoneticPr fontId="1"/>
  </si>
  <si>
    <t>回数</t>
    <rPh sb="0" eb="2">
      <t>カイスウ</t>
    </rPh>
    <phoneticPr fontId="1"/>
  </si>
  <si>
    <t>人数</t>
    <rPh sb="0" eb="2">
      <t>ニンズウ</t>
    </rPh>
    <phoneticPr fontId="1"/>
  </si>
  <si>
    <t>公民館事業</t>
    <rPh sb="0" eb="3">
      <t>コウミンカン</t>
    </rPh>
    <rPh sb="3" eb="5">
      <t>ジギョウ</t>
    </rPh>
    <phoneticPr fontId="1"/>
  </si>
  <si>
    <t>自主サークル</t>
    <rPh sb="0" eb="2">
      <t>ジシュ</t>
    </rPh>
    <phoneticPr fontId="1"/>
  </si>
  <si>
    <t>官公庁</t>
    <rPh sb="0" eb="3">
      <t>カンコウチョウ</t>
    </rPh>
    <phoneticPr fontId="1"/>
  </si>
  <si>
    <t>自治会・町内会</t>
    <rPh sb="0" eb="2">
      <t>ジチ</t>
    </rPh>
    <rPh sb="2" eb="3">
      <t>カイ</t>
    </rPh>
    <rPh sb="4" eb="6">
      <t>チョウナイ</t>
    </rPh>
    <rPh sb="6" eb="7">
      <t>カイ</t>
    </rPh>
    <phoneticPr fontId="1"/>
  </si>
  <si>
    <t>青少年団体</t>
    <rPh sb="0" eb="3">
      <t>セイショウネン</t>
    </rPh>
    <rPh sb="3" eb="5">
      <t>ダンタイ</t>
    </rPh>
    <phoneticPr fontId="1"/>
  </si>
  <si>
    <t>学校ＰＴＡ</t>
    <rPh sb="0" eb="2">
      <t>ガッコウ</t>
    </rPh>
    <phoneticPr fontId="1"/>
  </si>
  <si>
    <t>その他</t>
    <rPh sb="0" eb="3">
      <t>ソノタ</t>
    </rPh>
    <phoneticPr fontId="1"/>
  </si>
  <si>
    <t>　　計</t>
    <rPh sb="2" eb="3">
      <t>ケイ</t>
    </rPh>
    <phoneticPr fontId="1"/>
  </si>
  <si>
    <t>　( 資料/北上公民館 )</t>
  </si>
  <si>
    <t>２３．坂公民館利用状況</t>
    <rPh sb="3" eb="4">
      <t>サカ</t>
    </rPh>
    <phoneticPr fontId="1"/>
  </si>
  <si>
    <t>　( 資料/坂公民館 )</t>
  </si>
  <si>
    <t>２４．錦田公民館利用状況</t>
    <rPh sb="3" eb="4">
      <t>ニシキ</t>
    </rPh>
    <rPh sb="4" eb="5">
      <t>タ</t>
    </rPh>
    <rPh sb="5" eb="8">
      <t>コウミンカン</t>
    </rPh>
    <rPh sb="8" eb="10">
      <t>リヨウ</t>
    </rPh>
    <rPh sb="10" eb="12">
      <t>ジョウキョウ</t>
    </rPh>
    <phoneticPr fontId="1"/>
  </si>
  <si>
    <t>( 資料/錦田公民館 )</t>
    <rPh sb="2" eb="4">
      <t>シリョウ</t>
    </rPh>
    <rPh sb="5" eb="6">
      <t>ニシキ</t>
    </rPh>
    <rPh sb="6" eb="7">
      <t>タ</t>
    </rPh>
    <rPh sb="7" eb="10">
      <t>コウミンカン</t>
    </rPh>
    <phoneticPr fontId="1"/>
  </si>
  <si>
    <t>２６．市民体育館利用状況</t>
    <rPh sb="3" eb="4">
      <t>シ</t>
    </rPh>
    <rPh sb="4" eb="5">
      <t>タミ</t>
    </rPh>
    <rPh sb="5" eb="8">
      <t>タイイクカン</t>
    </rPh>
    <rPh sb="8" eb="10">
      <t>リヨウ</t>
    </rPh>
    <rPh sb="10" eb="12">
      <t>ジョウキョウ</t>
    </rPh>
    <phoneticPr fontId="1"/>
  </si>
  <si>
    <t>(各年度末現在　単位：人)</t>
  </si>
  <si>
    <t xml:space="preserve">個人利用者 </t>
    <rPh sb="0" eb="2">
      <t>コジン</t>
    </rPh>
    <rPh sb="2" eb="5">
      <t>リヨウシャ</t>
    </rPh>
    <phoneticPr fontId="1"/>
  </si>
  <si>
    <t xml:space="preserve">団体利用者 </t>
    <rPh sb="0" eb="2">
      <t>ダンタイ</t>
    </rPh>
    <rPh sb="2" eb="5">
      <t>リヨウシャ</t>
    </rPh>
    <phoneticPr fontId="1"/>
  </si>
  <si>
    <t>体力づくり教室</t>
    <rPh sb="0" eb="2">
      <t>タイリョク</t>
    </rPh>
    <rPh sb="5" eb="7">
      <t>キョウシツ</t>
    </rPh>
    <phoneticPr fontId="1"/>
  </si>
  <si>
    <t>( 資料/スポーツ推進課 )</t>
    <rPh sb="9" eb="11">
      <t>スイシン</t>
    </rPh>
    <phoneticPr fontId="1"/>
  </si>
  <si>
    <t>２７．種目別市民体育館利用状況</t>
    <rPh sb="3" eb="5">
      <t>シュモク</t>
    </rPh>
    <rPh sb="5" eb="6">
      <t>ベツ</t>
    </rPh>
    <rPh sb="6" eb="8">
      <t>シミン</t>
    </rPh>
    <rPh sb="8" eb="11">
      <t>タイイクカン</t>
    </rPh>
    <rPh sb="11" eb="13">
      <t>リヨウ</t>
    </rPh>
    <rPh sb="13" eb="15">
      <t>ジョウキョウ</t>
    </rPh>
    <phoneticPr fontId="1"/>
  </si>
  <si>
    <t>種目</t>
    <rPh sb="0" eb="2">
      <t>シュモク</t>
    </rPh>
    <phoneticPr fontId="1"/>
  </si>
  <si>
    <t>単位</t>
    <rPh sb="0" eb="2">
      <t>タンイ</t>
    </rPh>
    <phoneticPr fontId="1"/>
  </si>
  <si>
    <t>件数</t>
    <rPh sb="0" eb="2">
      <t>ケンスウ</t>
    </rPh>
    <phoneticPr fontId="1"/>
  </si>
  <si>
    <t>バドミントン</t>
    <phoneticPr fontId="1"/>
  </si>
  <si>
    <t>体操</t>
    <rPh sb="0" eb="2">
      <t>タイソウ</t>
    </rPh>
    <phoneticPr fontId="1"/>
  </si>
  <si>
    <t>健康体操</t>
    <rPh sb="0" eb="2">
      <t>ケンコウ</t>
    </rPh>
    <rPh sb="2" eb="4">
      <t>タイソウ</t>
    </rPh>
    <phoneticPr fontId="1"/>
  </si>
  <si>
    <t>剣道</t>
    <rPh sb="0" eb="2">
      <t>ケンドウ</t>
    </rPh>
    <phoneticPr fontId="1"/>
  </si>
  <si>
    <t>柔道</t>
    <rPh sb="0" eb="2">
      <t>ジュウドウ</t>
    </rPh>
    <phoneticPr fontId="1"/>
  </si>
  <si>
    <t>空手</t>
    <rPh sb="0" eb="2">
      <t>カラテ</t>
    </rPh>
    <phoneticPr fontId="1"/>
  </si>
  <si>
    <t>合気道</t>
    <rPh sb="0" eb="3">
      <t>アイキドウ</t>
    </rPh>
    <phoneticPr fontId="1"/>
  </si>
  <si>
    <t>太極拳</t>
    <rPh sb="0" eb="3">
      <t>タイキョクケン</t>
    </rPh>
    <phoneticPr fontId="1"/>
  </si>
  <si>
    <t>会議室</t>
    <rPh sb="0" eb="3">
      <t>カイギシツ</t>
    </rPh>
    <phoneticPr fontId="1"/>
  </si>
  <si>
    <t>多目的室</t>
    <rPh sb="0" eb="3">
      <t>タモクテキ</t>
    </rPh>
    <rPh sb="3" eb="4">
      <t>シツ</t>
    </rPh>
    <phoneticPr fontId="1"/>
  </si>
  <si>
    <t>弓道</t>
    <rPh sb="0" eb="2">
      <t>キュウドウ</t>
    </rPh>
    <phoneticPr fontId="1"/>
  </si>
  <si>
    <t>卓球</t>
    <rPh sb="0" eb="2">
      <t>タッキュウ</t>
    </rPh>
    <phoneticPr fontId="1"/>
  </si>
  <si>
    <t>トレーニング</t>
    <phoneticPr fontId="1"/>
  </si>
  <si>
    <t>合計</t>
    <rPh sb="0" eb="2">
      <t>ゴウケイ</t>
    </rPh>
    <phoneticPr fontId="1"/>
  </si>
  <si>
    <t>(資料/スポーツ推進課）</t>
    <rPh sb="8" eb="10">
      <t>スイシン</t>
    </rPh>
    <phoneticPr fontId="1"/>
  </si>
  <si>
    <t>（各年度末現在）</t>
  </si>
  <si>
    <t>長伏Ａグラウンド</t>
    <rPh sb="0" eb="1">
      <t>ナガ</t>
    </rPh>
    <rPh sb="1" eb="2">
      <t>フ</t>
    </rPh>
    <phoneticPr fontId="1"/>
  </si>
  <si>
    <t>(ナイター)</t>
    <phoneticPr fontId="1"/>
  </si>
  <si>
    <t>錦田グラウンド</t>
    <rPh sb="0" eb="1">
      <t>ニシキ</t>
    </rPh>
    <rPh sb="1" eb="2">
      <t>タ</t>
    </rPh>
    <phoneticPr fontId="1"/>
  </si>
  <si>
    <t>西小グラウンド</t>
    <rPh sb="0" eb="1">
      <t>ニシ</t>
    </rPh>
    <rPh sb="1" eb="2">
      <t>ショウ</t>
    </rPh>
    <phoneticPr fontId="1"/>
  </si>
  <si>
    <t>北上中グラウンド</t>
    <rPh sb="0" eb="1">
      <t>キタ</t>
    </rPh>
    <rPh sb="1" eb="2">
      <t>ウエ</t>
    </rPh>
    <rPh sb="2" eb="3">
      <t>ナカ</t>
    </rPh>
    <phoneticPr fontId="1"/>
  </si>
  <si>
    <t>南中グラウンド</t>
    <rPh sb="0" eb="1">
      <t>ミナミ</t>
    </rPh>
    <rPh sb="1" eb="2">
      <t>ナカ</t>
    </rPh>
    <phoneticPr fontId="1"/>
  </si>
  <si>
    <t>中郷西中グラウンド</t>
    <rPh sb="0" eb="1">
      <t>ナカ</t>
    </rPh>
    <rPh sb="1" eb="2">
      <t>サト</t>
    </rPh>
    <rPh sb="2" eb="3">
      <t>ニシ</t>
    </rPh>
    <rPh sb="3" eb="4">
      <t>ナカ</t>
    </rPh>
    <phoneticPr fontId="1"/>
  </si>
  <si>
    <t>向山小グラウンド</t>
    <rPh sb="0" eb="1">
      <t>ム</t>
    </rPh>
    <rPh sb="1" eb="2">
      <t>ヤマ</t>
    </rPh>
    <rPh sb="2" eb="3">
      <t>ショウ</t>
    </rPh>
    <phoneticPr fontId="1"/>
  </si>
  <si>
    <t>北小グラウンド</t>
    <rPh sb="0" eb="1">
      <t>キタ</t>
    </rPh>
    <rPh sb="1" eb="2">
      <t>ショウ</t>
    </rPh>
    <phoneticPr fontId="1"/>
  </si>
  <si>
    <t>文教テニスコート</t>
    <rPh sb="0" eb="1">
      <t>ブン</t>
    </rPh>
    <rPh sb="1" eb="2">
      <t>キョウ</t>
    </rPh>
    <phoneticPr fontId="1"/>
  </si>
  <si>
    <t>錦田テニスコート</t>
    <rPh sb="0" eb="1">
      <t>ニシキ</t>
    </rPh>
    <rPh sb="1" eb="2">
      <t>タ</t>
    </rPh>
    <phoneticPr fontId="1"/>
  </si>
  <si>
    <t>長伏Ｂグラウンド</t>
    <rPh sb="0" eb="1">
      <t>ナガ</t>
    </rPh>
    <rPh sb="1" eb="2">
      <t>フ</t>
    </rPh>
    <phoneticPr fontId="1"/>
  </si>
  <si>
    <t>長伏Ｃグラウンド</t>
    <rPh sb="0" eb="1">
      <t>ナガ</t>
    </rPh>
    <rPh sb="1" eb="2">
      <t>フ</t>
    </rPh>
    <phoneticPr fontId="1"/>
  </si>
  <si>
    <t>北上グラウンド</t>
    <rPh sb="0" eb="1">
      <t>キタ</t>
    </rPh>
    <rPh sb="1" eb="2">
      <t>カミ</t>
    </rPh>
    <phoneticPr fontId="1"/>
  </si>
  <si>
    <t>市の山グラウンド</t>
    <rPh sb="0" eb="1">
      <t>イチ</t>
    </rPh>
    <rPh sb="2" eb="3">
      <t>ヤマ</t>
    </rPh>
    <phoneticPr fontId="1"/>
  </si>
  <si>
    <t>南田町広場</t>
    <rPh sb="0" eb="1">
      <t>ミナミ</t>
    </rPh>
    <rPh sb="1" eb="2">
      <t>タ</t>
    </rPh>
    <rPh sb="2" eb="3">
      <t>マチ</t>
    </rPh>
    <rPh sb="3" eb="5">
      <t>ヒロバ</t>
    </rPh>
    <phoneticPr fontId="1"/>
  </si>
  <si>
    <t>南二日町</t>
    <rPh sb="0" eb="1">
      <t>ミナミ</t>
    </rPh>
    <rPh sb="1" eb="4">
      <t>フツカマチ</t>
    </rPh>
    <phoneticPr fontId="1"/>
  </si>
  <si>
    <t>多目的グラウンド</t>
    <rPh sb="0" eb="3">
      <t>タモクテキ</t>
    </rPh>
    <phoneticPr fontId="1"/>
  </si>
  <si>
    <t>人工芝グラウンド</t>
    <phoneticPr fontId="1"/>
  </si>
  <si>
    <t>浄化センター広場</t>
    <rPh sb="0" eb="2">
      <t>ジョウカ</t>
    </rPh>
    <rPh sb="6" eb="8">
      <t>ヒロバ</t>
    </rPh>
    <phoneticPr fontId="1"/>
  </si>
  <si>
    <t>（資料/スポーツ推進課）</t>
    <rPh sb="8" eb="10">
      <t>スイシン</t>
    </rPh>
    <phoneticPr fontId="1"/>
  </si>
  <si>
    <t>区分</t>
    <rPh sb="0" eb="2">
      <t>クブン</t>
    </rPh>
    <phoneticPr fontId="1"/>
  </si>
  <si>
    <t>男 性</t>
    <rPh sb="0" eb="1">
      <t>オトコ</t>
    </rPh>
    <rPh sb="2" eb="3">
      <t>セイ</t>
    </rPh>
    <phoneticPr fontId="1"/>
  </si>
  <si>
    <t>大人</t>
    <rPh sb="0" eb="2">
      <t>オトナ</t>
    </rPh>
    <phoneticPr fontId="1"/>
  </si>
  <si>
    <t>小人</t>
    <rPh sb="0" eb="2">
      <t>ショウニン</t>
    </rPh>
    <phoneticPr fontId="1"/>
  </si>
  <si>
    <t>高齢者</t>
    <rPh sb="0" eb="3">
      <t>コウレイシャ</t>
    </rPh>
    <phoneticPr fontId="1"/>
  </si>
  <si>
    <t>小計</t>
    <rPh sb="0" eb="2">
      <t>ショウケイ</t>
    </rPh>
    <phoneticPr fontId="1"/>
  </si>
  <si>
    <t>女 性</t>
    <rPh sb="0" eb="1">
      <t>オンナ</t>
    </rPh>
    <rPh sb="2" eb="3">
      <t>セイ</t>
    </rPh>
    <phoneticPr fontId="1"/>
  </si>
  <si>
    <t>( 資料/スポーツ推進課 )</t>
    <rPh sb="2" eb="4">
      <t>シリョウ</t>
    </rPh>
    <rPh sb="9" eb="11">
      <t>スイシン</t>
    </rPh>
    <rPh sb="11" eb="12">
      <t>カ</t>
    </rPh>
    <phoneticPr fontId="1"/>
  </si>
  <si>
    <t>区分</t>
  </si>
  <si>
    <t>大人</t>
  </si>
  <si>
    <t>小人</t>
  </si>
  <si>
    <t>計</t>
  </si>
  <si>
    <t>期間：7月の第1日曜日から９月の第１日曜日まで</t>
    <rPh sb="0" eb="2">
      <t>キカン</t>
    </rPh>
    <rPh sb="4" eb="5">
      <t>ガツ</t>
    </rPh>
    <rPh sb="6" eb="8">
      <t>ダイイチ</t>
    </rPh>
    <rPh sb="8" eb="11">
      <t>ニチヨウビ</t>
    </rPh>
    <rPh sb="14" eb="15">
      <t>ガツ</t>
    </rPh>
    <rPh sb="16" eb="18">
      <t>ダイイチ</t>
    </rPh>
    <rPh sb="18" eb="21">
      <t>ニチヨウビ</t>
    </rPh>
    <phoneticPr fontId="1"/>
  </si>
  <si>
    <t>３１．郷土資料館入館者と保有資料</t>
    <rPh sb="3" eb="5">
      <t>キョウド</t>
    </rPh>
    <rPh sb="5" eb="8">
      <t>シリョウカン</t>
    </rPh>
    <rPh sb="8" eb="11">
      <t>ニュウカンシャ</t>
    </rPh>
    <rPh sb="12" eb="14">
      <t>ホユウ</t>
    </rPh>
    <rPh sb="14" eb="16">
      <t>シリョウ</t>
    </rPh>
    <phoneticPr fontId="1"/>
  </si>
  <si>
    <t>　①郷土資料館入館者状況</t>
    <rPh sb="2" eb="4">
      <t>キョウド</t>
    </rPh>
    <rPh sb="4" eb="7">
      <t>シリョウカン</t>
    </rPh>
    <rPh sb="7" eb="10">
      <t>ニュウカンシャ</t>
    </rPh>
    <rPh sb="10" eb="12">
      <t>ジョウキョウ</t>
    </rPh>
    <phoneticPr fontId="1"/>
  </si>
  <si>
    <t>入館者
 (人)</t>
    <rPh sb="0" eb="3">
      <t>ニュウカンシャ</t>
    </rPh>
    <rPh sb="6" eb="7">
      <t>ヒト</t>
    </rPh>
    <phoneticPr fontId="1"/>
  </si>
  <si>
    <t>( 資料/郷土資料館 )</t>
    <rPh sb="2" eb="4">
      <t>シリョウ</t>
    </rPh>
    <rPh sb="5" eb="7">
      <t>キョウド</t>
    </rPh>
    <rPh sb="7" eb="10">
      <t>シリョウカン</t>
    </rPh>
    <phoneticPr fontId="1"/>
  </si>
  <si>
    <t>　②郷土資料保有数</t>
    <rPh sb="2" eb="4">
      <t>キョウド</t>
    </rPh>
    <rPh sb="4" eb="6">
      <t>シリョウ</t>
    </rPh>
    <rPh sb="6" eb="8">
      <t>ホユウ</t>
    </rPh>
    <rPh sb="8" eb="9">
      <t>カズ</t>
    </rPh>
    <phoneticPr fontId="1"/>
  </si>
  <si>
    <t>民俗</t>
    <rPh sb="0" eb="2">
      <t>ミンゾク</t>
    </rPh>
    <phoneticPr fontId="1"/>
  </si>
  <si>
    <t>歴史</t>
    <rPh sb="0" eb="2">
      <t>レキシ</t>
    </rPh>
    <phoneticPr fontId="1"/>
  </si>
  <si>
    <t>美術</t>
    <rPh sb="0" eb="2">
      <t>ビジュツ</t>
    </rPh>
    <phoneticPr fontId="1"/>
  </si>
  <si>
    <t>自然</t>
    <rPh sb="0" eb="2">
      <t>シゼン</t>
    </rPh>
    <phoneticPr fontId="1"/>
  </si>
  <si>
    <t>( 資料/三島市立図書館 )</t>
    <rPh sb="2" eb="4">
      <t>シリョウ</t>
    </rPh>
    <rPh sb="5" eb="9">
      <t>ミシマシリツ</t>
    </rPh>
    <rPh sb="9" eb="12">
      <t>トショカン</t>
    </rPh>
    <phoneticPr fontId="1"/>
  </si>
  <si>
    <t>１７．市立図書館資料のリクエスト・予約受付件数</t>
    <rPh sb="3" eb="5">
      <t>シリツ</t>
    </rPh>
    <rPh sb="5" eb="8">
      <t>トショカン</t>
    </rPh>
    <rPh sb="8" eb="10">
      <t>シリョウ</t>
    </rPh>
    <rPh sb="17" eb="19">
      <t>ヨヤク</t>
    </rPh>
    <rPh sb="19" eb="21">
      <t>ウケツケ</t>
    </rPh>
    <rPh sb="21" eb="23">
      <t>ケンスウ</t>
    </rPh>
    <phoneticPr fontId="1"/>
  </si>
  <si>
    <t>(cm)</t>
    <phoneticPr fontId="1"/>
  </si>
  <si>
    <t>-</t>
    <phoneticPr fontId="1"/>
  </si>
  <si>
    <t>食物栄養学科には専攻科食物栄養専攻を含む。</t>
    <phoneticPr fontId="1"/>
  </si>
  <si>
    <t>本務者</t>
    <phoneticPr fontId="1"/>
  </si>
  <si>
    <t>( 人 )</t>
    <phoneticPr fontId="1"/>
  </si>
  <si>
    <t>計</t>
    <phoneticPr fontId="1"/>
  </si>
  <si>
    <t>CD</t>
    <phoneticPr fontId="1"/>
  </si>
  <si>
    <t>ＶＴＲ</t>
    <phoneticPr fontId="1"/>
  </si>
  <si>
    <t>DVD</t>
    <phoneticPr fontId="1"/>
  </si>
  <si>
    <t>( 人 )</t>
    <phoneticPr fontId="1"/>
  </si>
  <si>
    <t>( 資料/中郷公民館 )</t>
    <phoneticPr fontId="1"/>
  </si>
  <si>
    <t>（各年度末現在）</t>
    <phoneticPr fontId="1"/>
  </si>
  <si>
    <t>バレーボール</t>
    <phoneticPr fontId="1"/>
  </si>
  <si>
    <t>バスケットボール</t>
    <phoneticPr fontId="1"/>
  </si>
  <si>
    <t>なぎなた</t>
    <phoneticPr fontId="1"/>
  </si>
  <si>
    <t>ニュースポーツ</t>
    <phoneticPr fontId="1"/>
  </si>
  <si>
    <t>２9．市民温水プール利用状況</t>
    <rPh sb="3" eb="5">
      <t>シミン</t>
    </rPh>
    <rPh sb="5" eb="7">
      <t>オンスイ</t>
    </rPh>
    <rPh sb="10" eb="12">
      <t>リヨウ</t>
    </rPh>
    <rPh sb="12" eb="14">
      <t>ジョウキョウ</t>
    </rPh>
    <phoneticPr fontId="1"/>
  </si>
  <si>
    <t xml:space="preserve">  ① 長伏プール</t>
    <phoneticPr fontId="1"/>
  </si>
  <si>
    <t xml:space="preserve">  ②上岩崎プール</t>
    <phoneticPr fontId="1"/>
  </si>
  <si>
    <t>(資料/郷土資料館)</t>
    <phoneticPr fontId="1"/>
  </si>
  <si>
    <t>６．高等学校の生徒・教員数と職員数</t>
    <rPh sb="2" eb="4">
      <t>コウトウ</t>
    </rPh>
    <rPh sb="4" eb="6">
      <t>ガッコウ</t>
    </rPh>
    <rPh sb="7" eb="9">
      <t>セイト</t>
    </rPh>
    <rPh sb="10" eb="12">
      <t>キョウイン</t>
    </rPh>
    <rPh sb="12" eb="13">
      <t>カズ</t>
    </rPh>
    <rPh sb="14" eb="16">
      <t>ショクイン</t>
    </rPh>
    <rPh sb="16" eb="17">
      <t>カズ</t>
    </rPh>
    <phoneticPr fontId="1"/>
  </si>
  <si>
    <t>２０．児童センター利用状況</t>
    <rPh sb="3" eb="5">
      <t>ジドウ</t>
    </rPh>
    <phoneticPr fontId="1"/>
  </si>
  <si>
    <t>１９．生涯学習センター利用状況</t>
    <rPh sb="3" eb="5">
      <t>ショウガイ</t>
    </rPh>
    <rPh sb="5" eb="7">
      <t>ガクシュウ</t>
    </rPh>
    <rPh sb="11" eb="13">
      <t>リヨウ</t>
    </rPh>
    <rPh sb="13" eb="15">
      <t>ジョウキョウ</t>
    </rPh>
    <phoneticPr fontId="1"/>
  </si>
  <si>
    <t>( 資料/生涯学習センター )</t>
    <rPh sb="2" eb="4">
      <t>シリョウ</t>
    </rPh>
    <rPh sb="5" eb="7">
      <t>ショウガイ</t>
    </rPh>
    <rPh sb="7" eb="9">
      <t>ガクシュウ</t>
    </rPh>
    <phoneticPr fontId="1"/>
  </si>
  <si>
    <t>( 資料/生涯学習センター )</t>
    <rPh sb="2" eb="4">
      <t>シリョウ</t>
    </rPh>
    <rPh sb="7" eb="9">
      <t>ガクシュウ</t>
    </rPh>
    <phoneticPr fontId="1"/>
  </si>
  <si>
    <t>２８．体育施設利用状況</t>
    <rPh sb="3" eb="7">
      <t>タイイクカン</t>
    </rPh>
    <rPh sb="7" eb="9">
      <t>リヨウ</t>
    </rPh>
    <rPh sb="9" eb="11">
      <t>ジョウキョウ</t>
    </rPh>
    <phoneticPr fontId="1"/>
  </si>
  <si>
    <t>令和元</t>
    <rPh sb="0" eb="2">
      <t>レイワガン</t>
    </rPh>
    <phoneticPr fontId="1"/>
  </si>
  <si>
    <t>２５．中郷公民館利用状況</t>
    <rPh sb="3" eb="4">
      <t>ナカ</t>
    </rPh>
    <rPh sb="4" eb="5">
      <t>サト</t>
    </rPh>
    <rPh sb="5" eb="8">
      <t>コウミンカン</t>
    </rPh>
    <rPh sb="8" eb="10">
      <t>リヨウ</t>
    </rPh>
    <rPh sb="10" eb="12">
      <t>ジョウキョウ</t>
    </rPh>
    <phoneticPr fontId="1"/>
  </si>
  <si>
    <t>令和元</t>
    <rPh sb="0" eb="1">
      <t>レイワ</t>
    </rPh>
    <rPh sb="1" eb="2">
      <t>ガン</t>
    </rPh>
    <phoneticPr fontId="1"/>
  </si>
  <si>
    <t>*285</t>
  </si>
  <si>
    <t>令和元</t>
    <rPh sb="0" eb="2">
      <t>レイワガン</t>
    </rPh>
    <phoneticPr fontId="1"/>
  </si>
  <si>
    <t>令和元</t>
    <rPh sb="0" eb="3">
      <t>レイワガン</t>
    </rPh>
    <phoneticPr fontId="1"/>
  </si>
  <si>
    <t>令和元</t>
    <rPh sb="0" eb="2">
      <t>レイワ</t>
    </rPh>
    <rPh sb="2" eb="3">
      <t>ガン</t>
    </rPh>
    <phoneticPr fontId="1"/>
  </si>
  <si>
    <t xml:space="preserve"> ※令和元年度は改修工事のため10月から3月まで休館</t>
    <rPh sb="2" eb="4">
      <t>レイワ</t>
    </rPh>
    <rPh sb="4" eb="5">
      <t>ガン</t>
    </rPh>
    <rPh sb="5" eb="6">
      <t>ネン</t>
    </rPh>
    <rPh sb="6" eb="7">
      <t>ド</t>
    </rPh>
    <rPh sb="8" eb="10">
      <t>カイシュウ</t>
    </rPh>
    <rPh sb="10" eb="12">
      <t>コウジ</t>
    </rPh>
    <rPh sb="17" eb="18">
      <t>ガツ</t>
    </rPh>
    <rPh sb="21" eb="22">
      <t>ガツ</t>
    </rPh>
    <rPh sb="24" eb="26">
      <t>キュウカン</t>
    </rPh>
    <phoneticPr fontId="1"/>
  </si>
  <si>
    <t xml:space="preserve">  ③ 長伏スケートリンク</t>
    <phoneticPr fontId="1"/>
  </si>
  <si>
    <t>期間：4月7日から5月31日と10月1日から3月4日まで</t>
    <rPh sb="0" eb="2">
      <t>キカン</t>
    </rPh>
    <rPh sb="4" eb="5">
      <t>ガツ</t>
    </rPh>
    <rPh sb="6" eb="7">
      <t>ニチ</t>
    </rPh>
    <rPh sb="10" eb="11">
      <t>ガツ</t>
    </rPh>
    <rPh sb="13" eb="14">
      <t>ニチ</t>
    </rPh>
    <rPh sb="17" eb="18">
      <t>ガツ</t>
    </rPh>
    <rPh sb="19" eb="20">
      <t>ニチ</t>
    </rPh>
    <rPh sb="23" eb="24">
      <t>ガツ</t>
    </rPh>
    <rPh sb="25" eb="26">
      <t>ニチ</t>
    </rPh>
    <phoneticPr fontId="1"/>
  </si>
  <si>
    <t>※令和元年4月7日利用開始</t>
    <rPh sb="1" eb="3">
      <t>レイワ</t>
    </rPh>
    <rPh sb="3" eb="4">
      <t>ガン</t>
    </rPh>
    <rPh sb="4" eb="5">
      <t>ネン</t>
    </rPh>
    <rPh sb="6" eb="7">
      <t>ガツ</t>
    </rPh>
    <rPh sb="8" eb="9">
      <t>ニチ</t>
    </rPh>
    <rPh sb="9" eb="11">
      <t>リヨウ</t>
    </rPh>
    <rPh sb="11" eb="13">
      <t>カイシ</t>
    </rPh>
    <phoneticPr fontId="1"/>
  </si>
  <si>
    <t>-</t>
  </si>
  <si>
    <t>利用件数</t>
    <rPh sb="2" eb="4">
      <t>ケンスウ</t>
    </rPh>
    <phoneticPr fontId="1"/>
  </si>
  <si>
    <t>３０．市営長伏・上岩崎プール・市営長伏スケートリンク利用状況</t>
    <rPh sb="5" eb="6">
      <t>ナガ</t>
    </rPh>
    <rPh sb="6" eb="7">
      <t>フ</t>
    </rPh>
    <rPh sb="8" eb="9">
      <t>ウエ</t>
    </rPh>
    <rPh sb="9" eb="11">
      <t>イワザキ</t>
    </rPh>
    <rPh sb="15" eb="17">
      <t>シエイ</t>
    </rPh>
    <rPh sb="17" eb="19">
      <t>ナガブセ</t>
    </rPh>
    <rPh sb="28" eb="30">
      <t>ジョウキョウ</t>
    </rPh>
    <phoneticPr fontId="1"/>
  </si>
  <si>
    <t>※長伏プールは平成21年度から50mプールの営業を休止した。</t>
    <rPh sb="7" eb="9">
      <t>ヘイセイ</t>
    </rPh>
    <phoneticPr fontId="1"/>
  </si>
  <si>
    <t>私立（幼稚園）</t>
    <rPh sb="0" eb="1">
      <t>ワタシ</t>
    </rPh>
    <rPh sb="1" eb="2">
      <t>タテ</t>
    </rPh>
    <rPh sb="3" eb="6">
      <t>ヨウチエン</t>
    </rPh>
    <phoneticPr fontId="1"/>
  </si>
  <si>
    <t>私立（認定こども園1号認定）</t>
    <rPh sb="0" eb="1">
      <t>ワタシ</t>
    </rPh>
    <rPh sb="1" eb="2">
      <t>タテ</t>
    </rPh>
    <rPh sb="3" eb="5">
      <t>ニンテイ</t>
    </rPh>
    <rPh sb="8" eb="9">
      <t>エン</t>
    </rPh>
    <rPh sb="10" eb="11">
      <t>ゴウ</t>
    </rPh>
    <rPh sb="11" eb="13">
      <t>ニンテイ</t>
    </rPh>
    <phoneticPr fontId="1"/>
  </si>
  <si>
    <r>
      <t>学級数</t>
    </r>
    <r>
      <rPr>
        <sz val="10"/>
        <rFont val="Yu Gothic"/>
        <family val="3"/>
        <charset val="128"/>
      </rPr>
      <t>※</t>
    </r>
    <rPh sb="0" eb="2">
      <t>ガッキュウ</t>
    </rPh>
    <rPh sb="2" eb="3">
      <t>カズ</t>
    </rPh>
    <phoneticPr fontId="1"/>
  </si>
  <si>
    <r>
      <t>教員数</t>
    </r>
    <r>
      <rPr>
        <sz val="10"/>
        <rFont val="Yu Gothic"/>
        <family val="3"/>
        <charset val="128"/>
      </rPr>
      <t>※</t>
    </r>
    <rPh sb="0" eb="2">
      <t>キョウイン</t>
    </rPh>
    <rPh sb="2" eb="3">
      <t>カズ</t>
    </rPh>
    <phoneticPr fontId="1"/>
  </si>
  <si>
    <r>
      <rPr>
        <sz val="10"/>
        <rFont val="Yu Gothic"/>
        <family val="3"/>
        <charset val="128"/>
      </rPr>
      <t>※</t>
    </r>
    <r>
      <rPr>
        <sz val="10"/>
        <rFont val="ＭＳ Ｐ明朝"/>
        <family val="1"/>
        <charset val="128"/>
      </rPr>
      <t>認定こども園１号認定の「学級数」及び「教員数」については２号認定児童と合同保育であるため、記載なし</t>
    </r>
    <rPh sb="1" eb="3">
      <t>ニンテイ</t>
    </rPh>
    <rPh sb="6" eb="7">
      <t>エン</t>
    </rPh>
    <rPh sb="8" eb="9">
      <t>ゴウ</t>
    </rPh>
    <rPh sb="9" eb="11">
      <t>ニンテイ</t>
    </rPh>
    <rPh sb="13" eb="15">
      <t>ガッキュウ</t>
    </rPh>
    <rPh sb="15" eb="16">
      <t>スウ</t>
    </rPh>
    <rPh sb="17" eb="18">
      <t>オヨ</t>
    </rPh>
    <rPh sb="20" eb="22">
      <t>キョウイン</t>
    </rPh>
    <rPh sb="22" eb="23">
      <t>スウ</t>
    </rPh>
    <rPh sb="30" eb="31">
      <t>ゴウ</t>
    </rPh>
    <rPh sb="31" eb="33">
      <t>ニンテイ</t>
    </rPh>
    <rPh sb="33" eb="35">
      <t>ジドウ</t>
    </rPh>
    <rPh sb="36" eb="38">
      <t>ゴウドウ</t>
    </rPh>
    <rPh sb="38" eb="40">
      <t>ホイク</t>
    </rPh>
    <rPh sb="46" eb="48">
      <t>キサイ</t>
    </rPh>
    <phoneticPr fontId="1"/>
  </si>
  <si>
    <t>就職者等</t>
    <rPh sb="0" eb="3">
      <t>シュウショクシャ</t>
    </rPh>
    <rPh sb="3" eb="4">
      <t>トウ</t>
    </rPh>
    <phoneticPr fontId="1"/>
  </si>
  <si>
    <t>　　　　就職率 = (就職者等+上記ＡＢＣＤのうち就職している者) ÷　計　　（小数点第2位を四捨五入）</t>
    <rPh sb="4" eb="5">
      <t>ジュ</t>
    </rPh>
    <rPh sb="5" eb="6">
      <t>ショク</t>
    </rPh>
    <rPh sb="6" eb="7">
      <t>リツ</t>
    </rPh>
    <rPh sb="11" eb="13">
      <t>シュウショク</t>
    </rPh>
    <rPh sb="13" eb="14">
      <t>シャ</t>
    </rPh>
    <rPh sb="14" eb="15">
      <t>トウ</t>
    </rPh>
    <phoneticPr fontId="1"/>
  </si>
  <si>
    <t>　　　就    職    率  = (就職者等+上記ＡＢＣＤのうち就職している者) ÷計　　（小数点第2位を四捨五入）</t>
    <rPh sb="3" eb="4">
      <t>ジュ</t>
    </rPh>
    <rPh sb="8" eb="9">
      <t>ショク</t>
    </rPh>
    <rPh sb="13" eb="14">
      <t>リツ</t>
    </rPh>
    <rPh sb="19" eb="21">
      <t>シュウショク</t>
    </rPh>
    <rPh sb="21" eb="22">
      <t>シャ</t>
    </rPh>
    <rPh sb="22" eb="23">
      <t>トウ</t>
    </rPh>
    <phoneticPr fontId="1"/>
  </si>
  <si>
    <t>　　( 資料/三島市立図書館 )</t>
    <phoneticPr fontId="1"/>
  </si>
  <si>
    <t xml:space="preserve"> ※令和2年度は改修工事のため4月から9月まで休館</t>
    <phoneticPr fontId="1"/>
  </si>
  <si>
    <t>－</t>
    <phoneticPr fontId="1"/>
  </si>
  <si>
    <t>　　言語</t>
    <rPh sb="2" eb="4">
      <t>ゲンゴ</t>
    </rPh>
    <phoneticPr fontId="1"/>
  </si>
  <si>
    <t>　　技術・工学</t>
    <rPh sb="2" eb="4">
      <t>ギジュツ</t>
    </rPh>
    <rPh sb="5" eb="7">
      <t>コウガク</t>
    </rPh>
    <phoneticPr fontId="1"/>
  </si>
  <si>
    <t>　　地域資料</t>
    <rPh sb="2" eb="4">
      <t>チイキ</t>
    </rPh>
    <rPh sb="4" eb="6">
      <t>シリョウ</t>
    </rPh>
    <phoneticPr fontId="1"/>
  </si>
  <si>
    <t>　　点字・音訳図書</t>
    <rPh sb="2" eb="4">
      <t>テンジ</t>
    </rPh>
    <rPh sb="5" eb="7">
      <t>オンヤク</t>
    </rPh>
    <rPh sb="7" eb="9">
      <t>トショ</t>
    </rPh>
    <phoneticPr fontId="1"/>
  </si>
  <si>
    <t>　　その他図書</t>
    <rPh sb="4" eb="5">
      <t>タ</t>
    </rPh>
    <rPh sb="5" eb="7">
      <t>トショ</t>
    </rPh>
    <phoneticPr fontId="1"/>
  </si>
  <si>
    <t>　※令和2年度はコロナのため4月19日から5月22日まで休館</t>
    <rPh sb="0" eb="2">
      <t>レイワ</t>
    </rPh>
    <rPh sb="3" eb="5">
      <t>ネンド</t>
    </rPh>
    <rPh sb="14" eb="15">
      <t>ガツ</t>
    </rPh>
    <rPh sb="17" eb="18">
      <t>ニチ</t>
    </rPh>
    <rPh sb="21" eb="22">
      <t>ガツ</t>
    </rPh>
    <rPh sb="24" eb="25">
      <t>ニチ</t>
    </rPh>
    <rPh sb="28" eb="30">
      <t>キュウカン</t>
    </rPh>
    <phoneticPr fontId="1"/>
  </si>
  <si>
    <t>　※令和3年度はコロナのため8月20日から9月30日まで休館</t>
    <rPh sb="1" eb="3">
      <t>ネンド</t>
    </rPh>
    <rPh sb="13" eb="14">
      <t>ガツ</t>
    </rPh>
    <rPh sb="16" eb="17">
      <t>ニチ</t>
    </rPh>
    <rPh sb="20" eb="21">
      <t>ガツ</t>
    </rPh>
    <rPh sb="21" eb="23">
      <t>キュウカン</t>
    </rPh>
    <rPh sb="23" eb="24">
      <t>ニチ</t>
    </rPh>
    <rPh sb="28" eb="30">
      <t>キュウカン</t>
    </rPh>
    <phoneticPr fontId="1"/>
  </si>
  <si>
    <t>※令和3年度より「多目的室」と「その他」の集計方法を変更</t>
    <rPh sb="1" eb="3">
      <t>レイワ</t>
    </rPh>
    <rPh sb="4" eb="6">
      <t>ネンド</t>
    </rPh>
    <rPh sb="9" eb="12">
      <t>タモクテキ</t>
    </rPh>
    <rPh sb="12" eb="13">
      <t>シツ</t>
    </rPh>
    <rPh sb="18" eb="19">
      <t>タ</t>
    </rPh>
    <rPh sb="21" eb="23">
      <t>シュウケイ</t>
    </rPh>
    <rPh sb="23" eb="25">
      <t>ホウホウ</t>
    </rPh>
    <rPh sb="26" eb="28">
      <t>ヘンコウ</t>
    </rPh>
    <phoneticPr fontId="1"/>
  </si>
  <si>
    <t>障がい者</t>
    <rPh sb="0" eb="1">
      <t>ショウ</t>
    </rPh>
    <rPh sb="3" eb="4">
      <t>シャ</t>
    </rPh>
    <phoneticPr fontId="1"/>
  </si>
  <si>
    <t>障がい者引率者</t>
    <rPh sb="0" eb="1">
      <t>ショウ</t>
    </rPh>
    <rPh sb="3" eb="4">
      <t>シャ</t>
    </rPh>
    <rPh sb="4" eb="7">
      <t>インソツシャ</t>
    </rPh>
    <phoneticPr fontId="1"/>
  </si>
  <si>
    <r>
      <t xml:space="preserve">人口
</t>
    </r>
    <r>
      <rPr>
        <sz val="6"/>
        <rFont val="ＭＳ Ｐ明朝"/>
        <family val="1"/>
        <charset val="128"/>
      </rPr>
      <t>(令和5年
3月31日現在)</t>
    </r>
    <rPh sb="0" eb="2">
      <t>ジンコウ</t>
    </rPh>
    <rPh sb="4" eb="5">
      <t>レイ</t>
    </rPh>
    <rPh sb="5" eb="6">
      <t>カズ</t>
    </rPh>
    <rPh sb="7" eb="8">
      <t>ネン</t>
    </rPh>
    <rPh sb="8" eb="9">
      <t>ヘイネン</t>
    </rPh>
    <rPh sb="10" eb="11">
      <t>ツキ</t>
    </rPh>
    <rPh sb="13" eb="14">
      <t>ヒ</t>
    </rPh>
    <rPh sb="14" eb="16">
      <t>ゲンザイ</t>
    </rPh>
    <phoneticPr fontId="1"/>
  </si>
  <si>
    <t>－</t>
    <phoneticPr fontId="1"/>
  </si>
  <si>
    <t>(kg)</t>
    <phoneticPr fontId="1"/>
  </si>
  <si>
    <t>平成27</t>
    <rPh sb="0" eb="1">
      <t>ヘイセイ</t>
    </rPh>
    <phoneticPr fontId="1"/>
  </si>
  <si>
    <t>(幼稚園及び小中学校の県は令和5年度、小中学校の市は令和6年度)</t>
    <phoneticPr fontId="1"/>
  </si>
  <si>
    <t>(令和6年5月1日現在学校基本調査より)</t>
    <rPh sb="1" eb="2">
      <t>レイ</t>
    </rPh>
    <rPh sb="2" eb="3">
      <t>カズ</t>
    </rPh>
    <rPh sb="4" eb="5">
      <t>ネン</t>
    </rPh>
    <rPh sb="5" eb="6">
      <t>ヘイネン</t>
    </rPh>
    <rPh sb="6" eb="7">
      <t>ツキ</t>
    </rPh>
    <rPh sb="8" eb="9">
      <t>ヒ</t>
    </rPh>
    <rPh sb="9" eb="11">
      <t>ゲンザイ</t>
    </rPh>
    <rPh sb="11" eb="13">
      <t>ガッコウ</t>
    </rPh>
    <rPh sb="13" eb="15">
      <t>キホン</t>
    </rPh>
    <rPh sb="15" eb="17">
      <t>チョウサ</t>
    </rPh>
    <phoneticPr fontId="1"/>
  </si>
  <si>
    <t>平成 27</t>
    <rPh sb="0" eb="1">
      <t>ヘイセイ</t>
    </rPh>
    <phoneticPr fontId="1"/>
  </si>
  <si>
    <t>(令和6年12月31日現在 )</t>
    <rPh sb="1" eb="2">
      <t>レイ</t>
    </rPh>
    <rPh sb="2" eb="3">
      <t>ワ</t>
    </rPh>
    <rPh sb="4" eb="5">
      <t>ネン</t>
    </rPh>
    <rPh sb="7" eb="8">
      <t>ツキ</t>
    </rPh>
    <rPh sb="10" eb="11">
      <t>ヒ</t>
    </rPh>
    <rPh sb="11" eb="13">
      <t>ゲンザイ</t>
    </rPh>
    <phoneticPr fontId="1"/>
  </si>
  <si>
    <t>( 令和6年12月31日現在 )</t>
    <rPh sb="2" eb="3">
      <t>レイ</t>
    </rPh>
    <rPh sb="3" eb="4">
      <t>カズ</t>
    </rPh>
    <rPh sb="5" eb="6">
      <t>ネン</t>
    </rPh>
    <phoneticPr fontId="1"/>
  </si>
  <si>
    <t>( 令和6年5月1日現在 学校基本調査より )</t>
    <rPh sb="2" eb="3">
      <t>レイ</t>
    </rPh>
    <rPh sb="3" eb="4">
      <t>カズ</t>
    </rPh>
    <rPh sb="5" eb="6">
      <t>ネン</t>
    </rPh>
    <phoneticPr fontId="1"/>
  </si>
  <si>
    <t>( 令和6年5月1日現在 学校基本調査より )</t>
    <rPh sb="2" eb="3">
      <t>レイ</t>
    </rPh>
    <rPh sb="3" eb="4">
      <t>ワ</t>
    </rPh>
    <rPh sb="5" eb="6">
      <t>ネン</t>
    </rPh>
    <rPh sb="7" eb="8">
      <t>ツキ</t>
    </rPh>
    <rPh sb="9" eb="10">
      <t>ヒ</t>
    </rPh>
    <rPh sb="10" eb="12">
      <t>ゲンザイ</t>
    </rPh>
    <rPh sb="13" eb="15">
      <t>ガッコウ</t>
    </rPh>
    <rPh sb="15" eb="17">
      <t>キホン</t>
    </rPh>
    <rPh sb="17" eb="19">
      <t>チョウサ</t>
    </rPh>
    <phoneticPr fontId="1"/>
  </si>
  <si>
    <t>平成26</t>
    <phoneticPr fontId="1"/>
  </si>
  <si>
    <t>(令和6年3月31日現在)</t>
    <rPh sb="1" eb="3">
      <t>レイワ</t>
    </rPh>
    <rPh sb="4" eb="5">
      <t>ネン</t>
    </rPh>
    <rPh sb="6" eb="7">
      <t>ガツ</t>
    </rPh>
    <rPh sb="9" eb="12">
      <t>ニチゲンザイ</t>
    </rPh>
    <rPh sb="10" eb="12">
      <t>ゲンザイ</t>
    </rPh>
    <phoneticPr fontId="1"/>
  </si>
  <si>
    <t>(令和6年3月31日現在)</t>
    <rPh sb="1" eb="3">
      <t>レイワ</t>
    </rPh>
    <rPh sb="4" eb="10">
      <t>ネンガッピ</t>
    </rPh>
    <rPh sb="10" eb="12">
      <t>ゲンザイ</t>
    </rPh>
    <phoneticPr fontId="1"/>
  </si>
  <si>
    <t>平成　26</t>
    <rPh sb="0" eb="1">
      <t>ヘイセイ</t>
    </rPh>
    <phoneticPr fontId="1"/>
  </si>
  <si>
    <t>令和3</t>
    <rPh sb="0" eb="1">
      <t>レイワ</t>
    </rPh>
    <phoneticPr fontId="1"/>
  </si>
  <si>
    <t>平成26</t>
    <rPh sb="0" eb="1">
      <t>ヘイセイ</t>
    </rPh>
    <phoneticPr fontId="1"/>
  </si>
  <si>
    <t>平成 26</t>
    <rPh sb="0" eb="1">
      <t>ヘイセイ</t>
    </rPh>
    <phoneticPr fontId="1"/>
  </si>
  <si>
    <t>平成28</t>
    <rPh sb="0" eb="2">
      <t>ヘイセイ</t>
    </rPh>
    <phoneticPr fontId="1"/>
  </si>
  <si>
    <t>平成   26</t>
    <phoneticPr fontId="1"/>
  </si>
  <si>
    <t>( 資料/学校教育課・こども保育課 )</t>
    <rPh sb="14" eb="17">
      <t>ホイクカ</t>
    </rPh>
    <phoneticPr fontId="1"/>
  </si>
  <si>
    <t>(各年5月1日現在 学校基本調査及びこども保育課資料より)</t>
    <rPh sb="16" eb="17">
      <t>オヨ</t>
    </rPh>
    <rPh sb="21" eb="23">
      <t>ホイク</t>
    </rPh>
    <rPh sb="23" eb="24">
      <t>カ</t>
    </rPh>
    <rPh sb="24" eb="26">
      <t>シリョウ</t>
    </rPh>
    <phoneticPr fontId="1"/>
  </si>
  <si>
    <t>－</t>
    <phoneticPr fontId="1"/>
  </si>
  <si>
    <t>一般団体</t>
    <rPh sb="0" eb="2">
      <t>イッパン</t>
    </rPh>
    <rPh sb="2" eb="4">
      <t>ダンタイ</t>
    </rPh>
    <phoneticPr fontId="1"/>
  </si>
  <si>
    <t>町内会</t>
    <rPh sb="0" eb="2">
      <t>チョウナイ</t>
    </rPh>
    <rPh sb="2" eb="3">
      <t>カイ</t>
    </rPh>
    <phoneticPr fontId="1"/>
  </si>
  <si>
    <t>公共的団体</t>
    <rPh sb="0" eb="3">
      <t>コウキョウテキ</t>
    </rPh>
    <rPh sb="3" eb="5">
      <t>ダンタイ</t>
    </rPh>
    <phoneticPr fontId="1"/>
  </si>
  <si>
    <t>町内会</t>
    <phoneticPr fontId="1"/>
  </si>
  <si>
    <t>※令和５年度に「種別」の見直しを行った。</t>
    <rPh sb="0" eb="2">
      <t>レイワ</t>
    </rPh>
    <rPh sb="3" eb="5">
      <t>ネンド</t>
    </rPh>
    <rPh sb="8" eb="10">
      <t>シュベツ</t>
    </rPh>
    <rPh sb="12" eb="14">
      <t>ミナオ</t>
    </rPh>
    <rPh sb="16" eb="17">
      <t>オコナ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</si>
</sst>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);\(#,##0\)"/>
    <numFmt numFmtId="177" formatCode="0_);[Red]\(0\)"/>
    <numFmt numFmtId="178" formatCode="#,##0.0_);[Red]\(#,##0.0\)"/>
    <numFmt numFmtId="179" formatCode="0.0%"/>
    <numFmt numFmtId="180" formatCode="_-* #,##0_-;\-* #,##0_-;_-* &quot;-&quot;_-;_-@_-"/>
    <numFmt numFmtId="181" formatCode="#,##0.00_);\(#,##0.00\)"/>
    <numFmt numFmtId="182" formatCode="#,##0_ "/>
    <numFmt numFmtId="183" formatCode="#,##0_);[Red]\(#,##0\)"/>
    <numFmt numFmtId="184" formatCode="#,##0.0_);\(#,##0.0\)"/>
  </numFmts>
  <fonts count="13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  <font>
      <b/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Yu Gothic"/>
      <family val="3"/>
      <charset val="128"/>
    </font>
    <font>
      <sz val="10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180" fontId="5" fillId="0" borderId="0" applyFont="0" applyFill="0" applyBorder="0" applyAlignment="0" applyProtection="0"/>
  </cellStyleXfs>
  <cellXfs count="438">
    <xf numFmtId="0" fontId="0" fillId="0" borderId="0" xfId="0"/>
    <xf numFmtId="176" fontId="2" fillId="0" borderId="0" xfId="0" quotePrefix="1" applyNumberFormat="1" applyFont="1" applyFill="1" applyBorder="1" applyAlignment="1">
      <alignment horizontal="right" vertical="center"/>
    </xf>
    <xf numFmtId="0" fontId="2" fillId="0" borderId="0" xfId="0" applyFont="1" applyFill="1" applyBorder="1"/>
    <xf numFmtId="0" fontId="2" fillId="0" borderId="1" xfId="0" applyFont="1" applyFill="1" applyBorder="1"/>
    <xf numFmtId="176" fontId="2" fillId="0" borderId="10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3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176" fontId="2" fillId="0" borderId="1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left" vertical="center"/>
    </xf>
    <xf numFmtId="179" fontId="2" fillId="0" borderId="0" xfId="3" applyNumberFormat="1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176" fontId="2" fillId="0" borderId="7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180" fontId="2" fillId="0" borderId="10" xfId="4" applyFont="1" applyFill="1" applyBorder="1" applyAlignment="1">
      <alignment vertical="center"/>
    </xf>
    <xf numFmtId="180" fontId="2" fillId="0" borderId="0" xfId="4" applyFont="1" applyFill="1" applyAlignment="1">
      <alignment vertical="center"/>
    </xf>
    <xf numFmtId="176" fontId="2" fillId="0" borderId="6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quotePrefix="1" applyNumberFormat="1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/>
    </xf>
    <xf numFmtId="0" fontId="2" fillId="0" borderId="0" xfId="0" quotePrefix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/>
    </xf>
    <xf numFmtId="0" fontId="2" fillId="0" borderId="3" xfId="0" quotePrefix="1" applyFont="1" applyFill="1" applyBorder="1" applyAlignment="1">
      <alignment horizontal="center" vertical="center"/>
    </xf>
    <xf numFmtId="0" fontId="2" fillId="0" borderId="4" xfId="0" quotePrefix="1" applyFont="1" applyFill="1" applyBorder="1" applyAlignment="1">
      <alignment horizontal="left" vertical="center"/>
    </xf>
    <xf numFmtId="182" fontId="2" fillId="0" borderId="0" xfId="0" applyNumberFormat="1" applyFont="1" applyFill="1" applyBorder="1" applyAlignment="1">
      <alignment vertical="center"/>
    </xf>
    <xf numFmtId="182" fontId="2" fillId="0" borderId="0" xfId="0" applyNumberFormat="1" applyFont="1" applyFill="1" applyBorder="1"/>
    <xf numFmtId="3" fontId="2" fillId="0" borderId="0" xfId="0" applyNumberFormat="1" applyFont="1" applyFill="1" applyBorder="1"/>
    <xf numFmtId="177" fontId="2" fillId="0" borderId="0" xfId="0" applyNumberFormat="1" applyFont="1" applyFill="1" applyBorder="1" applyAlignment="1">
      <alignment horizontal="right" vertical="center"/>
    </xf>
    <xf numFmtId="183" fontId="2" fillId="0" borderId="0" xfId="4" applyNumberFormat="1" applyFont="1" applyFill="1" applyBorder="1" applyAlignment="1">
      <alignment horizontal="right" vertical="center"/>
    </xf>
    <xf numFmtId="183" fontId="2" fillId="0" borderId="0" xfId="0" applyNumberFormat="1" applyFont="1" applyFill="1" applyBorder="1" applyAlignment="1">
      <alignment horizontal="right" vertical="center"/>
    </xf>
    <xf numFmtId="183" fontId="2" fillId="0" borderId="0" xfId="4" applyNumberFormat="1" applyFont="1" applyFill="1" applyBorder="1" applyAlignment="1">
      <alignment vertical="center"/>
    </xf>
    <xf numFmtId="183" fontId="2" fillId="0" borderId="1" xfId="4" applyNumberFormat="1" applyFont="1" applyFill="1" applyBorder="1" applyAlignment="1">
      <alignment vertical="center"/>
    </xf>
    <xf numFmtId="183" fontId="2" fillId="0" borderId="0" xfId="0" applyNumberFormat="1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181" fontId="2" fillId="0" borderId="1" xfId="0" applyNumberFormat="1" applyFont="1" applyFill="1" applyBorder="1" applyAlignment="1">
      <alignment horizontal="right" vertical="center"/>
    </xf>
    <xf numFmtId="182" fontId="2" fillId="0" borderId="0" xfId="0" applyNumberFormat="1" applyFont="1" applyFill="1" applyBorder="1" applyAlignment="1">
      <alignment horizontal="right" vertical="center"/>
    </xf>
    <xf numFmtId="180" fontId="2" fillId="0" borderId="0" xfId="4" applyFont="1" applyFill="1" applyBorder="1" applyAlignment="1">
      <alignment vertical="center"/>
    </xf>
    <xf numFmtId="0" fontId="2" fillId="0" borderId="0" xfId="0" quotePrefix="1" applyFont="1" applyFill="1" applyBorder="1" applyAlignment="1">
      <alignment horizontal="right" vertical="center"/>
    </xf>
    <xf numFmtId="0" fontId="0" fillId="0" borderId="11" xfId="0" applyFont="1" applyFill="1" applyBorder="1"/>
    <xf numFmtId="0" fontId="2" fillId="0" borderId="11" xfId="0" applyFont="1" applyFill="1" applyBorder="1"/>
    <xf numFmtId="176" fontId="2" fillId="0" borderId="11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/>
    </xf>
    <xf numFmtId="177" fontId="2" fillId="0" borderId="0" xfId="0" applyNumberFormat="1" applyFont="1" applyFill="1" applyBorder="1" applyAlignment="1">
      <alignment vertical="center"/>
    </xf>
    <xf numFmtId="176" fontId="2" fillId="0" borderId="1" xfId="0" quotePrefix="1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176" fontId="2" fillId="0" borderId="0" xfId="0" quotePrefix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horizontal="right" vertical="center"/>
    </xf>
    <xf numFmtId="0" fontId="0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2" fillId="0" borderId="12" xfId="0" applyFont="1" applyFill="1" applyBorder="1" applyAlignment="1">
      <alignment vertical="center"/>
    </xf>
    <xf numFmtId="0" fontId="2" fillId="0" borderId="0" xfId="0" quotePrefix="1" applyFont="1" applyFill="1" applyAlignment="1">
      <alignment horizontal="center" vertical="center"/>
    </xf>
    <xf numFmtId="0" fontId="2" fillId="0" borderId="1" xfId="0" quotePrefix="1" applyFont="1" applyFill="1" applyBorder="1" applyAlignment="1">
      <alignment vertical="center"/>
    </xf>
    <xf numFmtId="0" fontId="6" fillId="0" borderId="0" xfId="0" applyFont="1" applyFill="1"/>
    <xf numFmtId="0" fontId="2" fillId="0" borderId="3" xfId="0" applyFont="1" applyFill="1" applyBorder="1"/>
    <xf numFmtId="0" fontId="4" fillId="0" borderId="0" xfId="0" applyFont="1" applyFill="1" applyAlignment="1">
      <alignment horizontal="left" vertical="center"/>
    </xf>
    <xf numFmtId="0" fontId="7" fillId="0" borderId="10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3" xfId="0" applyFont="1" applyFill="1" applyBorder="1" applyAlignment="1">
      <alignment horizontal="left"/>
    </xf>
    <xf numFmtId="3" fontId="2" fillId="0" borderId="0" xfId="0" applyNumberFormat="1" applyFont="1" applyFill="1" applyBorder="1" applyAlignment="1">
      <alignment horizontal="right" vertical="center"/>
    </xf>
    <xf numFmtId="183" fontId="2" fillId="0" borderId="0" xfId="0" applyNumberFormat="1" applyFont="1" applyFill="1"/>
    <xf numFmtId="180" fontId="2" fillId="0" borderId="0" xfId="4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vertical="center"/>
    </xf>
    <xf numFmtId="180" fontId="2" fillId="0" borderId="0" xfId="4" applyFont="1" applyFill="1" applyBorder="1"/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Alignment="1"/>
    <xf numFmtId="180" fontId="3" fillId="0" borderId="0" xfId="4" applyFont="1" applyFill="1" applyBorder="1" applyAlignment="1">
      <alignment horizontal="left" vertical="center"/>
    </xf>
    <xf numFmtId="180" fontId="2" fillId="0" borderId="0" xfId="4" applyFont="1" applyFill="1" applyAlignment="1">
      <alignment horizontal="right" vertical="center"/>
    </xf>
    <xf numFmtId="0" fontId="2" fillId="0" borderId="3" xfId="0" applyFont="1" applyFill="1" applyBorder="1" applyAlignment="1">
      <alignment vertical="center" shrinkToFit="1"/>
    </xf>
    <xf numFmtId="180" fontId="2" fillId="0" borderId="6" xfId="4" applyFont="1" applyFill="1" applyBorder="1" applyAlignment="1">
      <alignment horizontal="right" vertical="center"/>
    </xf>
    <xf numFmtId="180" fontId="2" fillId="0" borderId="0" xfId="4" applyFont="1" applyFill="1" applyBorder="1" applyAlignment="1">
      <alignment horizontal="left"/>
    </xf>
    <xf numFmtId="180" fontId="2" fillId="0" borderId="0" xfId="4" applyFont="1" applyFill="1" applyAlignment="1">
      <alignment horizontal="left"/>
    </xf>
    <xf numFmtId="0" fontId="2" fillId="0" borderId="9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right" vertical="center"/>
    </xf>
    <xf numFmtId="177" fontId="2" fillId="0" borderId="0" xfId="0" applyNumberFormat="1" applyFont="1" applyFill="1" applyBorder="1"/>
    <xf numFmtId="176" fontId="2" fillId="0" borderId="9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/>
    <xf numFmtId="0" fontId="2" fillId="0" borderId="1" xfId="0" applyFont="1" applyFill="1" applyBorder="1" applyAlignment="1"/>
    <xf numFmtId="0" fontId="2" fillId="0" borderId="4" xfId="0" applyFont="1" applyFill="1" applyBorder="1" applyAlignment="1"/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3" xfId="0" applyFont="1" applyFill="1" applyBorder="1" applyAlignment="1"/>
    <xf numFmtId="0" fontId="2" fillId="0" borderId="1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176" fontId="2" fillId="0" borderId="8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0" fontId="2" fillId="0" borderId="4" xfId="0" quotePrefix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0" xfId="0" quotePrefix="1" applyFont="1" applyFill="1" applyBorder="1" applyAlignment="1">
      <alignment horizontal="center" vertical="center"/>
    </xf>
    <xf numFmtId="0" fontId="2" fillId="0" borderId="0" xfId="0" quotePrefix="1" applyNumberFormat="1" applyFont="1" applyFill="1" applyBorder="1" applyAlignment="1">
      <alignment horizontal="right" vertical="center"/>
    </xf>
    <xf numFmtId="179" fontId="2" fillId="0" borderId="0" xfId="3" applyNumberFormat="1" applyFont="1" applyFill="1" applyBorder="1" applyAlignment="1">
      <alignment vertical="center"/>
    </xf>
    <xf numFmtId="179" fontId="2" fillId="0" borderId="0" xfId="3" applyNumberFormat="1" applyFont="1" applyFill="1" applyBorder="1" applyAlignment="1">
      <alignment horizontal="right" vertical="center"/>
    </xf>
    <xf numFmtId="179" fontId="2" fillId="0" borderId="0" xfId="2" applyNumberFormat="1" applyFont="1" applyFill="1" applyBorder="1" applyAlignment="1">
      <alignment horizontal="right" vertical="center"/>
    </xf>
    <xf numFmtId="38" fontId="2" fillId="0" borderId="0" xfId="1" applyNumberFormat="1" applyFont="1" applyFill="1" applyBorder="1" applyAlignment="1">
      <alignment vertical="center"/>
    </xf>
    <xf numFmtId="183" fontId="2" fillId="0" borderId="0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right" vertical="center"/>
    </xf>
    <xf numFmtId="0" fontId="2" fillId="0" borderId="0" xfId="0" quotePrefix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3" xfId="0" applyFont="1" applyFill="1" applyBorder="1" applyAlignment="1"/>
    <xf numFmtId="0" fontId="2" fillId="0" borderId="14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/>
    <xf numFmtId="0" fontId="3" fillId="0" borderId="0" xfId="0" applyFont="1" applyFill="1" applyBorder="1"/>
    <xf numFmtId="0" fontId="2" fillId="0" borderId="0" xfId="0" applyFont="1" applyFill="1"/>
    <xf numFmtId="0" fontId="2" fillId="0" borderId="3" xfId="0" applyFont="1" applyFill="1" applyBorder="1" applyAlignment="1">
      <alignment horizontal="center" vertical="center" wrapText="1"/>
    </xf>
    <xf numFmtId="180" fontId="2" fillId="0" borderId="0" xfId="4" applyFont="1" applyFill="1" applyBorder="1" applyAlignment="1">
      <alignment vertical="center"/>
    </xf>
    <xf numFmtId="0" fontId="0" fillId="0" borderId="12" xfId="0" applyFont="1" applyFill="1" applyBorder="1"/>
    <xf numFmtId="0" fontId="2" fillId="0" borderId="12" xfId="0" applyFont="1" applyFill="1" applyBorder="1"/>
    <xf numFmtId="0" fontId="2" fillId="0" borderId="12" xfId="0" applyFont="1" applyFill="1" applyBorder="1" applyAlignment="1">
      <alignment horizontal="left"/>
    </xf>
    <xf numFmtId="182" fontId="2" fillId="0" borderId="10" xfId="0" applyNumberFormat="1" applyFont="1" applyFill="1" applyBorder="1" applyAlignment="1">
      <alignment vertical="center"/>
    </xf>
    <xf numFmtId="0" fontId="2" fillId="0" borderId="0" xfId="0" quotePrefix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76" fontId="2" fillId="0" borderId="8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right" vertical="center"/>
    </xf>
    <xf numFmtId="176" fontId="2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182" fontId="1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quotePrefix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80" fontId="2" fillId="0" borderId="0" xfId="4" applyFont="1" applyFill="1" applyBorder="1" applyAlignment="1">
      <alignment horizontal="right" vertical="center"/>
    </xf>
    <xf numFmtId="182" fontId="2" fillId="0" borderId="0" xfId="0" applyNumberFormat="1" applyFont="1" applyFill="1" applyAlignment="1">
      <alignment vertical="center"/>
    </xf>
    <xf numFmtId="183" fontId="2" fillId="0" borderId="0" xfId="0" applyNumberFormat="1" applyFont="1" applyFill="1" applyAlignment="1">
      <alignment vertical="center"/>
    </xf>
    <xf numFmtId="183" fontId="2" fillId="0" borderId="0" xfId="0" applyNumberFormat="1" applyFont="1" applyFill="1" applyAlignment="1">
      <alignment horizontal="center" vertical="center"/>
    </xf>
    <xf numFmtId="182" fontId="2" fillId="0" borderId="0" xfId="0" applyNumberFormat="1" applyFont="1" applyFill="1" applyBorder="1" applyAlignment="1">
      <alignment vertical="center"/>
    </xf>
    <xf numFmtId="182" fontId="2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/>
    <xf numFmtId="3" fontId="2" fillId="0" borderId="0" xfId="0" applyNumberFormat="1" applyFont="1" applyFill="1" applyBorder="1"/>
    <xf numFmtId="182" fontId="2" fillId="0" borderId="0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right" vertical="center"/>
    </xf>
    <xf numFmtId="176" fontId="2" fillId="0" borderId="1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Alignment="1">
      <alignment horizontal="right" vertical="center"/>
    </xf>
    <xf numFmtId="182" fontId="2" fillId="0" borderId="0" xfId="0" applyNumberFormat="1" applyFont="1" applyFill="1" applyAlignment="1">
      <alignment horizontal="right" vertical="center"/>
    </xf>
    <xf numFmtId="182" fontId="2" fillId="0" borderId="0" xfId="0" applyNumberFormat="1" applyFont="1" applyFill="1"/>
    <xf numFmtId="3" fontId="2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/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3" xfId="0" quotePrefix="1" applyFont="1" applyBorder="1" applyAlignment="1">
      <alignment horizontal="right" vertical="center"/>
    </xf>
    <xf numFmtId="182" fontId="2" fillId="0" borderId="0" xfId="0" applyNumberFormat="1" applyFont="1" applyAlignment="1">
      <alignment horizontal="right" vertical="center"/>
    </xf>
    <xf numFmtId="0" fontId="2" fillId="0" borderId="4" xfId="0" quotePrefix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0" xfId="0" quotePrefix="1" applyFont="1" applyAlignment="1">
      <alignment horizontal="left" vertical="center"/>
    </xf>
    <xf numFmtId="181" fontId="2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left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0" xfId="0" quotePrefix="1" applyNumberFormat="1" applyFont="1" applyFill="1" applyBorder="1" applyAlignment="1">
      <alignment horizontal="center" vertical="center"/>
    </xf>
    <xf numFmtId="178" fontId="2" fillId="0" borderId="0" xfId="0" applyNumberFormat="1" applyFont="1" applyFill="1" applyAlignment="1">
      <alignment horizontal="right" vertical="center"/>
    </xf>
    <xf numFmtId="184" fontId="2" fillId="0" borderId="1" xfId="0" applyNumberFormat="1" applyFont="1" applyFill="1" applyBorder="1" applyAlignment="1">
      <alignment horizontal="right" vertical="center"/>
    </xf>
    <xf numFmtId="184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176" fontId="2" fillId="0" borderId="6" xfId="0" applyNumberFormat="1" applyFont="1" applyFill="1" applyBorder="1" applyAlignment="1">
      <alignment horizontal="right" vertical="center"/>
    </xf>
    <xf numFmtId="0" fontId="12" fillId="0" borderId="0" xfId="0" quotePrefix="1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178" fontId="2" fillId="0" borderId="10" xfId="0" applyNumberFormat="1" applyFont="1" applyFill="1" applyBorder="1" applyAlignment="1">
      <alignment horizontal="right" vertical="center"/>
    </xf>
    <xf numFmtId="184" fontId="2" fillId="0" borderId="1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/>
    <xf numFmtId="0" fontId="2" fillId="0" borderId="1" xfId="0" applyFont="1" applyFill="1" applyBorder="1" applyAlignment="1"/>
    <xf numFmtId="0" fontId="2" fillId="0" borderId="4" xfId="0" applyFont="1" applyFill="1" applyBorder="1" applyAlignment="1"/>
    <xf numFmtId="0" fontId="3" fillId="0" borderId="8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3" xfId="0" applyFont="1" applyFill="1" applyBorder="1" applyAlignment="1"/>
    <xf numFmtId="0" fontId="2" fillId="0" borderId="3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textRotation="255"/>
    </xf>
    <xf numFmtId="176" fontId="2" fillId="0" borderId="15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textRotation="255"/>
    </xf>
    <xf numFmtId="176" fontId="2" fillId="0" borderId="9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/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0" xfId="0" quotePrefix="1" applyNumberFormat="1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center" vertical="center"/>
    </xf>
    <xf numFmtId="176" fontId="2" fillId="0" borderId="14" xfId="0" applyNumberFormat="1" applyFont="1" applyFill="1" applyBorder="1" applyAlignment="1">
      <alignment horizontal="center" vertical="center"/>
    </xf>
    <xf numFmtId="176" fontId="2" fillId="0" borderId="1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1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center" vertical="center"/>
    </xf>
    <xf numFmtId="176" fontId="2" fillId="0" borderId="12" xfId="0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center" vertical="center"/>
    </xf>
    <xf numFmtId="0" fontId="2" fillId="0" borderId="4" xfId="0" quotePrefix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7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right"/>
    </xf>
    <xf numFmtId="0" fontId="0" fillId="0" borderId="6" xfId="0" applyFont="1" applyFill="1" applyBorder="1" applyAlignment="1">
      <alignment horizontal="right" vertical="center"/>
    </xf>
    <xf numFmtId="176" fontId="2" fillId="0" borderId="13" xfId="0" applyNumberFormat="1" applyFont="1" applyFill="1" applyBorder="1" applyAlignment="1">
      <alignment horizontal="right" vertical="center"/>
    </xf>
    <xf numFmtId="0" fontId="0" fillId="0" borderId="13" xfId="0" applyFont="1" applyFill="1" applyBorder="1" applyAlignment="1">
      <alignment horizontal="right" vertical="center"/>
    </xf>
    <xf numFmtId="176" fontId="2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37" fontId="2" fillId="0" borderId="10" xfId="0" applyNumberFormat="1" applyFont="1" applyFill="1" applyBorder="1" applyAlignment="1">
      <alignment horizontal="center" vertical="center"/>
    </xf>
    <xf numFmtId="37" fontId="2" fillId="0" borderId="0" xfId="0" applyNumberFormat="1" applyFont="1" applyFill="1" applyBorder="1" applyAlignment="1">
      <alignment horizontal="center" vertical="center"/>
    </xf>
    <xf numFmtId="37" fontId="2" fillId="0" borderId="0" xfId="0" applyNumberFormat="1" applyFont="1" applyFill="1" applyAlignment="1">
      <alignment horizontal="center" vertical="center"/>
    </xf>
    <xf numFmtId="176" fontId="2" fillId="0" borderId="6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83" fontId="2" fillId="0" borderId="0" xfId="4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quotePrefix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 vertical="center" textRotation="255"/>
    </xf>
    <xf numFmtId="0" fontId="0" fillId="0" borderId="6" xfId="0" quotePrefix="1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/>
    </xf>
  </cellXfs>
  <cellStyles count="5">
    <cellStyle name="パーセント" xfId="2" builtinId="5"/>
    <cellStyle name="パーセント 2" xfId="3" xr:uid="{00000000-0005-0000-0000-000001000000}"/>
    <cellStyle name="桁区切り" xfId="1" builtinId="6"/>
    <cellStyle name="桁区切り 2" xfId="4" xr:uid="{00000000-0005-0000-0000-000003000000}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51"/>
  <sheetViews>
    <sheetView tabSelected="1" zoomScaleNormal="100" workbookViewId="0"/>
  </sheetViews>
  <sheetFormatPr defaultColWidth="9.09765625" defaultRowHeight="12"/>
  <cols>
    <col min="1" max="2" width="6.296875" style="14" customWidth="1"/>
    <col min="3" max="3" width="6.296875" style="22" customWidth="1"/>
    <col min="4" max="10" width="6.296875" style="14" customWidth="1"/>
    <col min="11" max="15" width="6.296875" style="22" customWidth="1"/>
    <col min="16" max="17" width="6.296875" style="14" customWidth="1"/>
    <col min="18" max="16384" width="9.09765625" style="14"/>
  </cols>
  <sheetData>
    <row r="1" spans="1:17" ht="19.899999999999999" customHeight="1">
      <c r="A1" s="8" t="s">
        <v>34</v>
      </c>
      <c r="B1" s="8"/>
      <c r="C1" s="9"/>
      <c r="D1" s="10"/>
      <c r="E1" s="10"/>
      <c r="F1" s="10"/>
      <c r="G1" s="10"/>
      <c r="H1" s="10"/>
      <c r="I1" s="10"/>
      <c r="J1" s="10"/>
      <c r="K1" s="9"/>
      <c r="L1" s="9"/>
      <c r="M1" s="9"/>
      <c r="N1" s="9"/>
      <c r="O1" s="9"/>
    </row>
    <row r="2" spans="1:17" ht="15" customHeight="1">
      <c r="A2" s="3"/>
      <c r="B2" s="37"/>
      <c r="C2" s="10"/>
      <c r="D2" s="10"/>
      <c r="E2" s="10"/>
      <c r="F2" s="10"/>
      <c r="G2" s="162"/>
      <c r="H2" s="162"/>
      <c r="I2" s="162"/>
      <c r="J2" s="340" t="s">
        <v>371</v>
      </c>
      <c r="K2" s="340"/>
      <c r="L2" s="340"/>
      <c r="M2" s="340"/>
      <c r="N2" s="340"/>
      <c r="O2" s="340"/>
      <c r="P2" s="340"/>
      <c r="Q2" s="340"/>
    </row>
    <row r="3" spans="1:17" ht="15" customHeight="1">
      <c r="A3" s="345" t="s">
        <v>0</v>
      </c>
      <c r="B3" s="346"/>
      <c r="C3" s="349" t="s">
        <v>1</v>
      </c>
      <c r="D3" s="350"/>
      <c r="E3" s="350"/>
      <c r="F3" s="350"/>
      <c r="G3" s="351"/>
      <c r="H3" s="349" t="s">
        <v>329</v>
      </c>
      <c r="I3" s="350"/>
      <c r="J3" s="350"/>
      <c r="K3" s="350"/>
      <c r="L3" s="351"/>
      <c r="M3" s="341" t="s">
        <v>330</v>
      </c>
      <c r="N3" s="342"/>
      <c r="O3" s="342"/>
      <c r="P3" s="342"/>
      <c r="Q3" s="343"/>
    </row>
    <row r="4" spans="1:17" s="2" customFormat="1" ht="15" customHeight="1">
      <c r="A4" s="347"/>
      <c r="B4" s="348"/>
      <c r="C4" s="276" t="s">
        <v>23</v>
      </c>
      <c r="D4" s="276" t="s">
        <v>24</v>
      </c>
      <c r="E4" s="276" t="s">
        <v>25</v>
      </c>
      <c r="F4" s="276" t="s">
        <v>26</v>
      </c>
      <c r="G4" s="165" t="s">
        <v>27</v>
      </c>
      <c r="H4" s="276" t="s">
        <v>23</v>
      </c>
      <c r="I4" s="276" t="s">
        <v>24</v>
      </c>
      <c r="J4" s="276" t="s">
        <v>25</v>
      </c>
      <c r="K4" s="276" t="s">
        <v>26</v>
      </c>
      <c r="L4" s="165" t="s">
        <v>27</v>
      </c>
      <c r="M4" s="276" t="s">
        <v>23</v>
      </c>
      <c r="N4" s="276" t="s">
        <v>24</v>
      </c>
      <c r="O4" s="276" t="s">
        <v>25</v>
      </c>
      <c r="P4" s="276" t="s">
        <v>26</v>
      </c>
      <c r="Q4" s="165" t="s">
        <v>27</v>
      </c>
    </row>
    <row r="5" spans="1:17" s="2" customFormat="1" ht="5.15" customHeight="1">
      <c r="B5" s="160"/>
      <c r="C5" s="243"/>
      <c r="D5" s="243"/>
      <c r="E5" s="243"/>
      <c r="F5" s="243"/>
      <c r="H5" s="243"/>
      <c r="I5" s="243"/>
      <c r="J5" s="243"/>
      <c r="K5" s="243"/>
      <c r="M5" s="243"/>
      <c r="N5" s="243"/>
      <c r="O5" s="243"/>
      <c r="P5" s="243"/>
    </row>
    <row r="6" spans="1:17" s="2" customFormat="1" ht="17.149999999999999" customHeight="1">
      <c r="A6" s="352" t="s">
        <v>35</v>
      </c>
      <c r="B6" s="353"/>
      <c r="C6" s="58">
        <v>11</v>
      </c>
      <c r="D6" s="58">
        <v>10</v>
      </c>
      <c r="E6" s="58">
        <v>10</v>
      </c>
      <c r="F6" s="58">
        <v>10</v>
      </c>
      <c r="G6" s="58">
        <v>10</v>
      </c>
      <c r="H6" s="316">
        <v>3</v>
      </c>
      <c r="I6" s="316">
        <v>3</v>
      </c>
      <c r="J6" s="316">
        <v>3</v>
      </c>
      <c r="K6" s="316">
        <v>3</v>
      </c>
      <c r="L6" s="316">
        <v>3</v>
      </c>
      <c r="M6" s="277">
        <v>6</v>
      </c>
      <c r="N6" s="277">
        <v>6</v>
      </c>
      <c r="O6" s="277">
        <v>8</v>
      </c>
      <c r="P6" s="255">
        <v>8</v>
      </c>
      <c r="Q6" s="255">
        <v>10</v>
      </c>
    </row>
    <row r="7" spans="1:17" s="2" customFormat="1" ht="17.149999999999999" customHeight="1">
      <c r="A7" s="352" t="s">
        <v>36</v>
      </c>
      <c r="B7" s="354"/>
      <c r="C7" s="1">
        <v>618</v>
      </c>
      <c r="D7" s="1">
        <v>578</v>
      </c>
      <c r="E7" s="1">
        <v>545</v>
      </c>
      <c r="F7" s="1">
        <v>511</v>
      </c>
      <c r="G7" s="1">
        <v>481</v>
      </c>
      <c r="H7" s="316">
        <v>297</v>
      </c>
      <c r="I7" s="316">
        <v>279</v>
      </c>
      <c r="J7" s="316">
        <v>266</v>
      </c>
      <c r="K7" s="316">
        <v>250</v>
      </c>
      <c r="L7" s="316">
        <v>235</v>
      </c>
      <c r="M7" s="277">
        <v>385</v>
      </c>
      <c r="N7" s="277">
        <v>392</v>
      </c>
      <c r="O7" s="277">
        <f>O8+O9</f>
        <v>389</v>
      </c>
      <c r="P7" s="255">
        <v>380</v>
      </c>
      <c r="Q7" s="255">
        <v>384</v>
      </c>
    </row>
    <row r="8" spans="1:17" s="2" customFormat="1" ht="17.149999999999999" customHeight="1">
      <c r="A8" s="355" t="s">
        <v>2</v>
      </c>
      <c r="B8" s="356"/>
      <c r="C8" s="43">
        <v>348</v>
      </c>
      <c r="D8" s="43">
        <v>327</v>
      </c>
      <c r="E8" s="43">
        <v>291</v>
      </c>
      <c r="F8" s="43">
        <v>277</v>
      </c>
      <c r="G8" s="43">
        <v>254</v>
      </c>
      <c r="H8" s="316">
        <v>151</v>
      </c>
      <c r="I8" s="316">
        <v>140</v>
      </c>
      <c r="J8" s="316">
        <v>133</v>
      </c>
      <c r="K8" s="316">
        <v>125</v>
      </c>
      <c r="L8" s="316">
        <v>118</v>
      </c>
      <c r="M8" s="277">
        <v>193</v>
      </c>
      <c r="N8" s="277">
        <v>204</v>
      </c>
      <c r="O8" s="277">
        <v>191</v>
      </c>
      <c r="P8" s="255">
        <v>183</v>
      </c>
      <c r="Q8" s="255">
        <v>167</v>
      </c>
    </row>
    <row r="9" spans="1:17" s="2" customFormat="1" ht="17.149999999999999" customHeight="1">
      <c r="A9" s="355" t="s">
        <v>3</v>
      </c>
      <c r="B9" s="356"/>
      <c r="C9" s="43">
        <v>270</v>
      </c>
      <c r="D9" s="43">
        <v>251</v>
      </c>
      <c r="E9" s="43">
        <v>254</v>
      </c>
      <c r="F9" s="43">
        <v>234</v>
      </c>
      <c r="G9" s="43">
        <v>227</v>
      </c>
      <c r="H9" s="316">
        <v>146</v>
      </c>
      <c r="I9" s="316">
        <v>139</v>
      </c>
      <c r="J9" s="316">
        <v>133</v>
      </c>
      <c r="K9" s="316">
        <v>125</v>
      </c>
      <c r="L9" s="316">
        <v>117</v>
      </c>
      <c r="M9" s="277">
        <v>192</v>
      </c>
      <c r="N9" s="277">
        <v>188</v>
      </c>
      <c r="O9" s="277">
        <v>198</v>
      </c>
      <c r="P9" s="255">
        <v>197</v>
      </c>
      <c r="Q9" s="255">
        <v>217</v>
      </c>
    </row>
    <row r="10" spans="1:17" s="2" customFormat="1" ht="17.149999999999999" customHeight="1">
      <c r="A10" s="352" t="s">
        <v>331</v>
      </c>
      <c r="B10" s="354"/>
      <c r="C10" s="58">
        <v>34</v>
      </c>
      <c r="D10" s="58">
        <v>33</v>
      </c>
      <c r="E10" s="58">
        <v>32</v>
      </c>
      <c r="F10" s="58">
        <v>35</v>
      </c>
      <c r="G10" s="58">
        <v>33</v>
      </c>
      <c r="H10" s="316">
        <v>13</v>
      </c>
      <c r="I10" s="316">
        <v>13</v>
      </c>
      <c r="J10" s="316">
        <v>13</v>
      </c>
      <c r="K10" s="316">
        <v>12</v>
      </c>
      <c r="L10" s="316">
        <v>12</v>
      </c>
      <c r="M10" s="275" t="s">
        <v>289</v>
      </c>
      <c r="N10" s="275" t="s">
        <v>325</v>
      </c>
      <c r="O10" s="275" t="s">
        <v>289</v>
      </c>
      <c r="P10" s="61" t="s">
        <v>289</v>
      </c>
      <c r="Q10" s="61" t="s">
        <v>289</v>
      </c>
    </row>
    <row r="11" spans="1:17" s="2" customFormat="1" ht="17.149999999999999" customHeight="1">
      <c r="A11" s="352" t="s">
        <v>332</v>
      </c>
      <c r="B11" s="354"/>
      <c r="C11" s="58">
        <v>64</v>
      </c>
      <c r="D11" s="58">
        <v>64</v>
      </c>
      <c r="E11" s="58">
        <v>60</v>
      </c>
      <c r="F11" s="58">
        <v>63</v>
      </c>
      <c r="G11" s="58">
        <v>61</v>
      </c>
      <c r="H11" s="316">
        <v>20</v>
      </c>
      <c r="I11" s="316">
        <v>26</v>
      </c>
      <c r="J11" s="316">
        <v>26</v>
      </c>
      <c r="K11" s="316">
        <v>28</v>
      </c>
      <c r="L11" s="316">
        <v>20</v>
      </c>
      <c r="M11" s="275" t="s">
        <v>289</v>
      </c>
      <c r="N11" s="275" t="s">
        <v>325</v>
      </c>
      <c r="O11" s="275" t="s">
        <v>289</v>
      </c>
      <c r="P11" s="61" t="s">
        <v>289</v>
      </c>
      <c r="Q11" s="61" t="s">
        <v>289</v>
      </c>
    </row>
    <row r="12" spans="1:17" s="2" customFormat="1" ht="5.15" customHeight="1">
      <c r="A12" s="162"/>
      <c r="B12" s="161"/>
      <c r="C12" s="278"/>
      <c r="D12" s="278"/>
      <c r="E12" s="278"/>
      <c r="F12" s="278"/>
      <c r="G12" s="17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s="2" customFormat="1" ht="18" customHeight="1">
      <c r="A13" s="344" t="s">
        <v>333</v>
      </c>
      <c r="B13" s="344"/>
      <c r="C13" s="344"/>
      <c r="D13" s="344"/>
      <c r="E13" s="344"/>
      <c r="F13" s="344"/>
      <c r="G13" s="344"/>
      <c r="H13" s="344"/>
      <c r="I13" s="344"/>
      <c r="J13" s="344"/>
      <c r="K13" s="344"/>
      <c r="L13" s="344"/>
      <c r="M13" s="344"/>
      <c r="N13" s="344"/>
      <c r="O13" s="344"/>
      <c r="P13" s="344"/>
      <c r="Q13" s="344"/>
    </row>
    <row r="14" spans="1:17" s="2" customFormat="1" ht="18" customHeight="1">
      <c r="B14" s="16"/>
      <c r="C14" s="139"/>
      <c r="D14" s="139"/>
      <c r="E14" s="139"/>
      <c r="F14" s="139"/>
      <c r="G14" s="139"/>
      <c r="H14" s="139"/>
      <c r="I14" s="5"/>
    </row>
    <row r="15" spans="1:17" s="2" customFormat="1" ht="20.149999999999999" customHeight="1">
      <c r="A15" s="8" t="s">
        <v>4</v>
      </c>
      <c r="B15" s="60"/>
      <c r="C15" s="9"/>
      <c r="D15" s="10"/>
      <c r="E15" s="10"/>
      <c r="F15" s="10"/>
      <c r="G15" s="10"/>
      <c r="H15" s="10"/>
      <c r="I15" s="10"/>
      <c r="J15" s="60"/>
      <c r="K15" s="9"/>
      <c r="L15" s="9"/>
      <c r="M15" s="9"/>
      <c r="N15" s="9"/>
      <c r="O15" s="13"/>
      <c r="P15" s="13"/>
      <c r="Q15" s="13"/>
    </row>
    <row r="16" spans="1:17" s="2" customFormat="1" ht="17.149999999999999" customHeight="1">
      <c r="A16" s="9"/>
      <c r="B16" s="60"/>
      <c r="C16" s="9"/>
      <c r="D16" s="10"/>
      <c r="E16" s="10"/>
      <c r="F16" s="10"/>
      <c r="G16" s="10"/>
      <c r="H16" s="10"/>
      <c r="I16" s="10"/>
      <c r="J16" s="60"/>
      <c r="K16" s="22"/>
      <c r="L16" s="12"/>
      <c r="M16" s="12"/>
      <c r="N16" s="21"/>
      <c r="O16" s="13"/>
      <c r="P16" s="13"/>
      <c r="Q16" s="61" t="s">
        <v>5</v>
      </c>
    </row>
    <row r="17" spans="1:17" s="2" customFormat="1" ht="17.149999999999999" customHeight="1">
      <c r="A17" s="357" t="s">
        <v>6</v>
      </c>
      <c r="B17" s="360" t="s">
        <v>7</v>
      </c>
      <c r="C17" s="361"/>
      <c r="D17" s="361"/>
      <c r="E17" s="361"/>
      <c r="F17" s="361"/>
      <c r="G17" s="361"/>
      <c r="H17" s="361"/>
      <c r="I17" s="362"/>
      <c r="J17" s="360" t="s">
        <v>8</v>
      </c>
      <c r="K17" s="361"/>
      <c r="L17" s="361"/>
      <c r="M17" s="361"/>
      <c r="N17" s="361"/>
      <c r="O17" s="361"/>
      <c r="P17" s="361"/>
      <c r="Q17" s="361"/>
    </row>
    <row r="18" spans="1:17" s="2" customFormat="1" ht="17.149999999999999" customHeight="1">
      <c r="A18" s="358"/>
      <c r="B18" s="367" t="s">
        <v>9</v>
      </c>
      <c r="C18" s="367" t="s">
        <v>10</v>
      </c>
      <c r="D18" s="368" t="s">
        <v>11</v>
      </c>
      <c r="E18" s="369"/>
      <c r="F18" s="370"/>
      <c r="G18" s="368" t="s">
        <v>12</v>
      </c>
      <c r="H18" s="369"/>
      <c r="I18" s="348"/>
      <c r="J18" s="367" t="s">
        <v>9</v>
      </c>
      <c r="K18" s="367" t="s">
        <v>10</v>
      </c>
      <c r="L18" s="368" t="s">
        <v>13</v>
      </c>
      <c r="M18" s="369"/>
      <c r="N18" s="370"/>
      <c r="O18" s="369" t="s">
        <v>12</v>
      </c>
      <c r="P18" s="369"/>
      <c r="Q18" s="347"/>
    </row>
    <row r="19" spans="1:17" s="2" customFormat="1" ht="17.149999999999999" customHeight="1">
      <c r="A19" s="359"/>
      <c r="B19" s="366"/>
      <c r="C19" s="366"/>
      <c r="D19" s="123" t="s">
        <v>14</v>
      </c>
      <c r="E19" s="123" t="s">
        <v>15</v>
      </c>
      <c r="F19" s="123" t="s">
        <v>16</v>
      </c>
      <c r="G19" s="123" t="s">
        <v>14</v>
      </c>
      <c r="H19" s="123" t="s">
        <v>15</v>
      </c>
      <c r="I19" s="123" t="s">
        <v>16</v>
      </c>
      <c r="J19" s="366"/>
      <c r="K19" s="366"/>
      <c r="L19" s="123" t="s">
        <v>14</v>
      </c>
      <c r="M19" s="123" t="s">
        <v>15</v>
      </c>
      <c r="N19" s="123" t="s">
        <v>16</v>
      </c>
      <c r="O19" s="123" t="s">
        <v>14</v>
      </c>
      <c r="P19" s="123" t="s">
        <v>15</v>
      </c>
      <c r="Q19" s="109" t="s">
        <v>16</v>
      </c>
    </row>
    <row r="20" spans="1:17" s="2" customFormat="1" ht="6" customHeight="1">
      <c r="A20" s="119"/>
      <c r="B20" s="129"/>
      <c r="C20" s="129"/>
      <c r="E20" s="129"/>
      <c r="F20" s="129"/>
      <c r="H20" s="129"/>
      <c r="I20" s="129"/>
      <c r="J20" s="132"/>
      <c r="K20" s="129"/>
      <c r="M20" s="134"/>
      <c r="N20" s="115"/>
      <c r="P20" s="129"/>
      <c r="Q20" s="129"/>
    </row>
    <row r="21" spans="1:17" s="2" customFormat="1" ht="17.149999999999999" customHeight="1">
      <c r="A21" s="195" t="s">
        <v>353</v>
      </c>
      <c r="B21" s="4">
        <v>14</v>
      </c>
      <c r="C21" s="5">
        <v>214</v>
      </c>
      <c r="D21" s="5">
        <v>5889</v>
      </c>
      <c r="E21" s="5">
        <v>3000</v>
      </c>
      <c r="F21" s="5">
        <v>2889</v>
      </c>
      <c r="G21" s="5">
        <v>325</v>
      </c>
      <c r="H21" s="5">
        <v>118</v>
      </c>
      <c r="I21" s="5">
        <v>207</v>
      </c>
      <c r="J21" s="4">
        <v>8</v>
      </c>
      <c r="K21" s="1">
        <v>108</v>
      </c>
      <c r="L21" s="5">
        <v>3164</v>
      </c>
      <c r="M21" s="1">
        <v>1619</v>
      </c>
      <c r="N21" s="1">
        <v>1545</v>
      </c>
      <c r="O21" s="5">
        <v>201</v>
      </c>
      <c r="P21" s="1">
        <v>119</v>
      </c>
      <c r="Q21" s="1">
        <v>82</v>
      </c>
    </row>
    <row r="22" spans="1:17" s="2" customFormat="1" ht="17.149999999999999" customHeight="1">
      <c r="A22" s="53">
        <v>28</v>
      </c>
      <c r="B22" s="4">
        <v>14</v>
      </c>
      <c r="C22" s="5">
        <v>213</v>
      </c>
      <c r="D22" s="5">
        <v>5855</v>
      </c>
      <c r="E22" s="5">
        <v>3007</v>
      </c>
      <c r="F22" s="5">
        <v>2848</v>
      </c>
      <c r="G22" s="5">
        <v>326</v>
      </c>
      <c r="H22" s="5">
        <v>119</v>
      </c>
      <c r="I22" s="5">
        <v>207</v>
      </c>
      <c r="J22" s="4">
        <v>8</v>
      </c>
      <c r="K22" s="1">
        <v>105</v>
      </c>
      <c r="L22" s="5">
        <v>3145</v>
      </c>
      <c r="M22" s="1">
        <v>1609</v>
      </c>
      <c r="N22" s="1">
        <v>1536</v>
      </c>
      <c r="O22" s="5">
        <v>198</v>
      </c>
      <c r="P22" s="1">
        <v>116</v>
      </c>
      <c r="Q22" s="1">
        <v>82</v>
      </c>
    </row>
    <row r="23" spans="1:17" s="2" customFormat="1" ht="17.149999999999999" customHeight="1">
      <c r="A23" s="53">
        <v>29</v>
      </c>
      <c r="B23" s="4">
        <v>14</v>
      </c>
      <c r="C23" s="5">
        <v>218</v>
      </c>
      <c r="D23" s="5">
        <v>5888</v>
      </c>
      <c r="E23" s="5">
        <v>3015</v>
      </c>
      <c r="F23" s="5">
        <v>2873</v>
      </c>
      <c r="G23" s="5">
        <v>332</v>
      </c>
      <c r="H23" s="5">
        <v>123</v>
      </c>
      <c r="I23" s="5">
        <v>209</v>
      </c>
      <c r="J23" s="4">
        <v>8</v>
      </c>
      <c r="K23" s="1">
        <v>106</v>
      </c>
      <c r="L23" s="5">
        <v>3144</v>
      </c>
      <c r="M23" s="1">
        <v>1613</v>
      </c>
      <c r="N23" s="1">
        <v>1531</v>
      </c>
      <c r="O23" s="5">
        <v>203</v>
      </c>
      <c r="P23" s="1">
        <v>119</v>
      </c>
      <c r="Q23" s="1">
        <v>84</v>
      </c>
    </row>
    <row r="24" spans="1:17" s="2" customFormat="1" ht="17.149999999999999" customHeight="1">
      <c r="A24" s="53">
        <v>30</v>
      </c>
      <c r="B24" s="4">
        <v>14</v>
      </c>
      <c r="C24" s="5">
        <v>217</v>
      </c>
      <c r="D24" s="5">
        <v>5830</v>
      </c>
      <c r="E24" s="5">
        <v>3005</v>
      </c>
      <c r="F24" s="5">
        <v>2825</v>
      </c>
      <c r="G24" s="5">
        <v>336</v>
      </c>
      <c r="H24" s="5">
        <v>121</v>
      </c>
      <c r="I24" s="5">
        <v>215</v>
      </c>
      <c r="J24" s="4">
        <v>8</v>
      </c>
      <c r="K24" s="1">
        <v>105</v>
      </c>
      <c r="L24" s="5">
        <v>3068</v>
      </c>
      <c r="M24" s="1">
        <v>1546</v>
      </c>
      <c r="N24" s="1">
        <v>1522</v>
      </c>
      <c r="O24" s="5">
        <v>204</v>
      </c>
      <c r="P24" s="1">
        <v>117</v>
      </c>
      <c r="Q24" s="1">
        <v>87</v>
      </c>
    </row>
    <row r="25" spans="1:17" s="2" customFormat="1" ht="17.149999999999999" customHeight="1">
      <c r="A25" s="53" t="s">
        <v>314</v>
      </c>
      <c r="B25" s="4">
        <v>14</v>
      </c>
      <c r="C25" s="5">
        <v>219</v>
      </c>
      <c r="D25" s="5">
        <v>5791</v>
      </c>
      <c r="E25" s="5">
        <v>2982</v>
      </c>
      <c r="F25" s="5">
        <v>2809</v>
      </c>
      <c r="G25" s="5">
        <v>332</v>
      </c>
      <c r="H25" s="5">
        <v>121</v>
      </c>
      <c r="I25" s="5">
        <v>211</v>
      </c>
      <c r="J25" s="4">
        <v>8</v>
      </c>
      <c r="K25" s="1">
        <v>107</v>
      </c>
      <c r="L25" s="5">
        <v>3043</v>
      </c>
      <c r="M25" s="1">
        <v>1576</v>
      </c>
      <c r="N25" s="1">
        <v>1467</v>
      </c>
      <c r="O25" s="5">
        <v>207</v>
      </c>
      <c r="P25" s="1">
        <v>118</v>
      </c>
      <c r="Q25" s="1">
        <v>89</v>
      </c>
    </row>
    <row r="26" spans="1:17" s="2" customFormat="1" ht="17.149999999999999" customHeight="1">
      <c r="A26" s="53">
        <v>2</v>
      </c>
      <c r="B26" s="4">
        <v>14</v>
      </c>
      <c r="C26" s="5">
        <v>218</v>
      </c>
      <c r="D26" s="5">
        <v>5636</v>
      </c>
      <c r="E26" s="5">
        <v>2897</v>
      </c>
      <c r="F26" s="5">
        <v>2738</v>
      </c>
      <c r="G26" s="5">
        <v>360</v>
      </c>
      <c r="H26" s="5">
        <v>131</v>
      </c>
      <c r="I26" s="5">
        <v>229</v>
      </c>
      <c r="J26" s="4">
        <v>8</v>
      </c>
      <c r="K26" s="1">
        <v>106</v>
      </c>
      <c r="L26" s="5">
        <v>3052</v>
      </c>
      <c r="M26" s="1">
        <v>1541</v>
      </c>
      <c r="N26" s="1">
        <v>1511</v>
      </c>
      <c r="O26" s="5">
        <v>246</v>
      </c>
      <c r="P26" s="1">
        <v>133</v>
      </c>
      <c r="Q26" s="1">
        <v>113</v>
      </c>
    </row>
    <row r="27" spans="1:17" s="2" customFormat="1" ht="17.149999999999999" customHeight="1">
      <c r="A27" s="53">
        <v>3</v>
      </c>
      <c r="B27" s="4">
        <v>14</v>
      </c>
      <c r="C27" s="5">
        <v>218</v>
      </c>
      <c r="D27" s="5">
        <v>5519</v>
      </c>
      <c r="E27" s="5">
        <v>2868</v>
      </c>
      <c r="F27" s="5">
        <v>2651</v>
      </c>
      <c r="G27" s="5">
        <v>340</v>
      </c>
      <c r="H27" s="5">
        <v>123</v>
      </c>
      <c r="I27" s="5">
        <v>217</v>
      </c>
      <c r="J27" s="4">
        <v>8</v>
      </c>
      <c r="K27" s="1">
        <v>106</v>
      </c>
      <c r="L27" s="5">
        <v>3006</v>
      </c>
      <c r="M27" s="1">
        <v>1520</v>
      </c>
      <c r="N27" s="1">
        <v>1486</v>
      </c>
      <c r="O27" s="5">
        <v>204</v>
      </c>
      <c r="P27" s="1">
        <v>109</v>
      </c>
      <c r="Q27" s="1">
        <v>95</v>
      </c>
    </row>
    <row r="28" spans="1:17" s="2" customFormat="1" ht="17.149999999999999" customHeight="1">
      <c r="A28" s="195">
        <v>4</v>
      </c>
      <c r="B28" s="4">
        <v>14</v>
      </c>
      <c r="C28" s="5">
        <v>215</v>
      </c>
      <c r="D28" s="5">
        <v>5344</v>
      </c>
      <c r="E28" s="5">
        <v>2782</v>
      </c>
      <c r="F28" s="5">
        <v>2562</v>
      </c>
      <c r="G28" s="5">
        <v>330</v>
      </c>
      <c r="H28" s="5">
        <v>120</v>
      </c>
      <c r="I28" s="5">
        <v>210</v>
      </c>
      <c r="J28" s="4">
        <v>8</v>
      </c>
      <c r="K28" s="1">
        <v>102</v>
      </c>
      <c r="L28" s="5">
        <v>2964</v>
      </c>
      <c r="M28" s="1">
        <v>1496</v>
      </c>
      <c r="N28" s="1">
        <v>1468</v>
      </c>
      <c r="O28" s="5">
        <v>194</v>
      </c>
      <c r="P28" s="1">
        <v>105</v>
      </c>
      <c r="Q28" s="1">
        <v>89</v>
      </c>
    </row>
    <row r="29" spans="1:17" s="243" customFormat="1" ht="17.149999999999999" customHeight="1">
      <c r="A29" s="195">
        <v>5</v>
      </c>
      <c r="B29" s="4">
        <v>14</v>
      </c>
      <c r="C29" s="5">
        <v>210</v>
      </c>
      <c r="D29" s="5">
        <v>5180</v>
      </c>
      <c r="E29" s="5">
        <v>2675</v>
      </c>
      <c r="F29" s="5">
        <v>2505</v>
      </c>
      <c r="G29" s="5">
        <v>328</v>
      </c>
      <c r="H29" s="5">
        <v>122</v>
      </c>
      <c r="I29" s="5">
        <v>206</v>
      </c>
      <c r="J29" s="4">
        <v>9</v>
      </c>
      <c r="K29" s="1">
        <v>102</v>
      </c>
      <c r="L29" s="5">
        <v>2936</v>
      </c>
      <c r="M29" s="1">
        <v>1513</v>
      </c>
      <c r="N29" s="1">
        <v>1423</v>
      </c>
      <c r="O29" s="5">
        <v>193</v>
      </c>
      <c r="P29" s="1">
        <v>108</v>
      </c>
      <c r="Q29" s="1">
        <v>85</v>
      </c>
    </row>
    <row r="30" spans="1:17" s="243" customFormat="1" ht="17.149999999999999" customHeight="1">
      <c r="A30" s="195">
        <v>6</v>
      </c>
      <c r="B30" s="4">
        <v>14</v>
      </c>
      <c r="C30" s="5">
        <v>208</v>
      </c>
      <c r="D30" s="5">
        <v>5024</v>
      </c>
      <c r="E30" s="5">
        <v>2567</v>
      </c>
      <c r="F30" s="5">
        <v>2457</v>
      </c>
      <c r="G30" s="5">
        <v>335</v>
      </c>
      <c r="H30" s="5">
        <v>130</v>
      </c>
      <c r="I30" s="5">
        <v>205</v>
      </c>
      <c r="J30" s="4">
        <v>9</v>
      </c>
      <c r="K30" s="1">
        <v>102</v>
      </c>
      <c r="L30" s="5">
        <v>2921</v>
      </c>
      <c r="M30" s="1">
        <v>1530</v>
      </c>
      <c r="N30" s="1">
        <v>1391</v>
      </c>
      <c r="O30" s="5">
        <v>198</v>
      </c>
      <c r="P30" s="1">
        <v>115</v>
      </c>
      <c r="Q30" s="1">
        <v>83</v>
      </c>
    </row>
    <row r="31" spans="1:17" s="2" customFormat="1" ht="6" customHeight="1">
      <c r="A31" s="137"/>
      <c r="B31" s="56"/>
      <c r="C31" s="27"/>
      <c r="D31" s="75"/>
      <c r="E31" s="75"/>
      <c r="F31" s="75"/>
      <c r="G31" s="75"/>
      <c r="H31" s="75"/>
      <c r="I31" s="75"/>
      <c r="J31" s="56"/>
      <c r="K31" s="28"/>
      <c r="L31" s="59"/>
      <c r="M31" s="59"/>
      <c r="N31" s="59"/>
      <c r="O31" s="59"/>
      <c r="P31" s="59"/>
      <c r="Q31" s="59"/>
    </row>
    <row r="32" spans="1:17" s="2" customFormat="1" ht="18" customHeight="1">
      <c r="A32" s="35"/>
      <c r="B32" s="139"/>
      <c r="C32" s="5"/>
      <c r="D32" s="139"/>
      <c r="E32" s="139"/>
      <c r="F32" s="139"/>
      <c r="G32" s="16"/>
      <c r="H32" s="16"/>
      <c r="I32" s="16"/>
      <c r="J32" s="139"/>
      <c r="K32" s="139"/>
      <c r="L32" s="62"/>
      <c r="M32" s="62"/>
      <c r="N32" s="16"/>
      <c r="O32" s="62"/>
      <c r="P32" s="62"/>
      <c r="Q32" s="62"/>
    </row>
    <row r="33" spans="1:15" s="2" customFormat="1" ht="18" customHeight="1">
      <c r="C33" s="36"/>
      <c r="K33" s="36"/>
      <c r="L33" s="36"/>
      <c r="M33" s="36"/>
      <c r="N33" s="36"/>
      <c r="O33" s="36"/>
    </row>
    <row r="34" spans="1:15" s="2" customFormat="1" ht="20.149999999999999" customHeight="1">
      <c r="A34" s="8" t="s">
        <v>17</v>
      </c>
      <c r="B34" s="9"/>
      <c r="C34" s="9"/>
      <c r="D34" s="9"/>
      <c r="E34" s="10"/>
      <c r="F34" s="10"/>
      <c r="G34" s="10"/>
      <c r="H34" s="10"/>
      <c r="I34" s="9"/>
      <c r="J34" s="9"/>
      <c r="K34" s="16"/>
      <c r="L34" s="9"/>
      <c r="M34" s="9"/>
      <c r="N34" s="36"/>
      <c r="O34" s="36"/>
    </row>
    <row r="35" spans="1:15" s="2" customFormat="1" ht="17.149999999999999" customHeight="1">
      <c r="A35" s="9"/>
      <c r="B35" s="9"/>
      <c r="C35" s="9"/>
      <c r="D35" s="9"/>
      <c r="E35" s="10"/>
      <c r="F35" s="10"/>
      <c r="G35" s="10"/>
      <c r="H35" s="10"/>
      <c r="I35" s="63"/>
      <c r="J35" s="135"/>
      <c r="K35" s="135"/>
      <c r="L35" s="135"/>
      <c r="M35" s="229" t="s">
        <v>354</v>
      </c>
      <c r="N35" s="36"/>
      <c r="O35" s="36"/>
    </row>
    <row r="36" spans="1:15" s="2" customFormat="1" ht="17.149999999999999" customHeight="1">
      <c r="A36" s="345" t="s">
        <v>0</v>
      </c>
      <c r="B36" s="374"/>
      <c r="C36" s="346"/>
      <c r="D36" s="123" t="s">
        <v>18</v>
      </c>
      <c r="E36" s="360" t="s">
        <v>19</v>
      </c>
      <c r="F36" s="375"/>
      <c r="G36" s="375"/>
      <c r="H36" s="375"/>
      <c r="I36" s="375"/>
      <c r="J36" s="376"/>
      <c r="K36" s="360" t="s">
        <v>20</v>
      </c>
      <c r="L36" s="363"/>
      <c r="M36" s="363"/>
      <c r="N36" s="36"/>
      <c r="O36" s="36"/>
    </row>
    <row r="37" spans="1:15" s="2" customFormat="1" ht="17.149999999999999" customHeight="1">
      <c r="A37" s="347"/>
      <c r="B37" s="347"/>
      <c r="C37" s="348"/>
      <c r="D37" s="103" t="s">
        <v>21</v>
      </c>
      <c r="E37" s="103" t="s">
        <v>22</v>
      </c>
      <c r="F37" s="103" t="s">
        <v>23</v>
      </c>
      <c r="G37" s="103" t="s">
        <v>24</v>
      </c>
      <c r="H37" s="103" t="s">
        <v>25</v>
      </c>
      <c r="I37" s="103" t="s">
        <v>26</v>
      </c>
      <c r="J37" s="103" t="s">
        <v>27</v>
      </c>
      <c r="K37" s="103" t="s">
        <v>22</v>
      </c>
      <c r="L37" s="103" t="s">
        <v>23</v>
      </c>
      <c r="M37" s="113" t="s">
        <v>24</v>
      </c>
      <c r="N37" s="36"/>
      <c r="O37" s="36"/>
    </row>
    <row r="38" spans="1:15" s="2" customFormat="1" ht="6" customHeight="1">
      <c r="A38" s="118"/>
      <c r="B38" s="111"/>
      <c r="C38" s="118"/>
      <c r="D38" s="132"/>
      <c r="E38" s="105"/>
      <c r="F38" s="105"/>
      <c r="G38" s="105"/>
      <c r="H38" s="105"/>
      <c r="I38" s="105"/>
      <c r="J38" s="105"/>
      <c r="K38" s="105"/>
      <c r="L38" s="49"/>
      <c r="M38" s="64"/>
      <c r="N38" s="36"/>
      <c r="O38" s="22"/>
    </row>
    <row r="39" spans="1:15" ht="17.149999999999999" customHeight="1">
      <c r="A39" s="364" t="s">
        <v>28</v>
      </c>
      <c r="B39" s="365" t="s">
        <v>29</v>
      </c>
      <c r="C39" s="6" t="s">
        <v>30</v>
      </c>
      <c r="D39" s="338">
        <v>109.7</v>
      </c>
      <c r="E39" s="319">
        <v>116.2</v>
      </c>
      <c r="F39" s="319">
        <v>122.5</v>
      </c>
      <c r="G39" s="319">
        <v>128.69999999999999</v>
      </c>
      <c r="H39" s="319">
        <v>134.19999999999999</v>
      </c>
      <c r="I39" s="319">
        <v>138.9</v>
      </c>
      <c r="J39" s="319">
        <v>146.19999999999999</v>
      </c>
      <c r="K39" s="319">
        <v>153.5</v>
      </c>
      <c r="L39" s="319">
        <v>160.9</v>
      </c>
      <c r="M39" s="319">
        <v>165.8</v>
      </c>
    </row>
    <row r="40" spans="1:15" ht="17.149999999999999" customHeight="1">
      <c r="A40" s="364"/>
      <c r="B40" s="366"/>
      <c r="C40" s="7" t="s">
        <v>31</v>
      </c>
      <c r="D40" s="338">
        <v>110.6</v>
      </c>
      <c r="E40" s="319">
        <v>116.6</v>
      </c>
      <c r="F40" s="319">
        <v>122.7</v>
      </c>
      <c r="G40" s="319">
        <v>128.4</v>
      </c>
      <c r="H40" s="319">
        <v>133.69999999999999</v>
      </c>
      <c r="I40" s="319">
        <v>139.80000000000001</v>
      </c>
      <c r="J40" s="319">
        <v>145.30000000000001</v>
      </c>
      <c r="K40" s="319">
        <v>153.6</v>
      </c>
      <c r="L40" s="319">
        <v>160.80000000000001</v>
      </c>
      <c r="M40" s="319">
        <v>165.9</v>
      </c>
    </row>
    <row r="41" spans="1:15" ht="17.149999999999999" customHeight="1">
      <c r="A41" s="364"/>
      <c r="B41" s="365" t="s">
        <v>32</v>
      </c>
      <c r="C41" s="6" t="s">
        <v>30</v>
      </c>
      <c r="D41" s="338">
        <v>109.7</v>
      </c>
      <c r="E41" s="319">
        <v>115.4</v>
      </c>
      <c r="F41" s="319">
        <v>121.2</v>
      </c>
      <c r="G41" s="319">
        <v>127.3</v>
      </c>
      <c r="H41" s="319">
        <v>132.9</v>
      </c>
      <c r="I41" s="319">
        <v>140.69999999999999</v>
      </c>
      <c r="J41" s="319">
        <v>147.69999999999999</v>
      </c>
      <c r="K41" s="319">
        <v>152.5</v>
      </c>
      <c r="L41" s="319">
        <v>155.4</v>
      </c>
      <c r="M41" s="319">
        <v>156.4</v>
      </c>
    </row>
    <row r="42" spans="1:15" ht="17.149999999999999" customHeight="1">
      <c r="A42" s="119" t="s">
        <v>288</v>
      </c>
      <c r="B42" s="366"/>
      <c r="C42" s="6" t="s">
        <v>31</v>
      </c>
      <c r="D42" s="338">
        <v>110.1</v>
      </c>
      <c r="E42" s="319">
        <v>115.3</v>
      </c>
      <c r="F42" s="319">
        <v>121.9</v>
      </c>
      <c r="G42" s="319">
        <v>127.5</v>
      </c>
      <c r="H42" s="319">
        <v>134</v>
      </c>
      <c r="I42" s="319">
        <v>141.19999999999999</v>
      </c>
      <c r="J42" s="319">
        <v>147</v>
      </c>
      <c r="K42" s="319">
        <v>151.80000000000001</v>
      </c>
      <c r="L42" s="319">
        <v>154.80000000000001</v>
      </c>
      <c r="M42" s="319">
        <v>156.5</v>
      </c>
    </row>
    <row r="43" spans="1:15" ht="17.149999999999999" customHeight="1">
      <c r="A43" s="371" t="s">
        <v>33</v>
      </c>
      <c r="B43" s="372" t="s">
        <v>29</v>
      </c>
      <c r="C43" s="128" t="s">
        <v>30</v>
      </c>
      <c r="D43" s="338">
        <v>18.5</v>
      </c>
      <c r="E43" s="319">
        <v>21.1</v>
      </c>
      <c r="F43" s="319">
        <v>24.4</v>
      </c>
      <c r="G43" s="319">
        <v>27.8</v>
      </c>
      <c r="H43" s="319">
        <v>31</v>
      </c>
      <c r="I43" s="319">
        <v>34.700000000000003</v>
      </c>
      <c r="J43" s="319">
        <v>39.700000000000003</v>
      </c>
      <c r="K43" s="319">
        <v>44.1</v>
      </c>
      <c r="L43" s="319">
        <v>49.9</v>
      </c>
      <c r="M43" s="319">
        <v>54.1</v>
      </c>
    </row>
    <row r="44" spans="1:15" ht="17.149999999999999" customHeight="1">
      <c r="A44" s="364"/>
      <c r="B44" s="366"/>
      <c r="C44" s="7" t="s">
        <v>31</v>
      </c>
      <c r="D44" s="338">
        <v>19</v>
      </c>
      <c r="E44" s="319">
        <v>21.7</v>
      </c>
      <c r="F44" s="319">
        <v>24.3</v>
      </c>
      <c r="G44" s="319">
        <v>27.9</v>
      </c>
      <c r="H44" s="319">
        <v>31.2</v>
      </c>
      <c r="I44" s="319">
        <v>35.799999999999997</v>
      </c>
      <c r="J44" s="319">
        <v>39.4</v>
      </c>
      <c r="K44" s="319">
        <v>44.9</v>
      </c>
      <c r="L44" s="319">
        <v>49.9</v>
      </c>
      <c r="M44" s="319">
        <v>54.4</v>
      </c>
    </row>
    <row r="45" spans="1:15" ht="17.149999999999999" customHeight="1">
      <c r="A45" s="364"/>
      <c r="B45" s="372" t="s">
        <v>32</v>
      </c>
      <c r="C45" s="6" t="s">
        <v>30</v>
      </c>
      <c r="D45" s="338">
        <v>19.100000000000001</v>
      </c>
      <c r="E45" s="319">
        <v>21</v>
      </c>
      <c r="F45" s="319">
        <v>23.3</v>
      </c>
      <c r="G45" s="319">
        <v>26.6</v>
      </c>
      <c r="H45" s="319">
        <v>29.8</v>
      </c>
      <c r="I45" s="319">
        <v>34.799999999999997</v>
      </c>
      <c r="J45" s="319">
        <v>40.299999999999997</v>
      </c>
      <c r="K45" s="319">
        <v>44.9</v>
      </c>
      <c r="L45" s="319">
        <v>47.2</v>
      </c>
      <c r="M45" s="319">
        <v>49</v>
      </c>
    </row>
    <row r="46" spans="1:15" ht="17.149999999999999" customHeight="1">
      <c r="A46" s="274" t="s">
        <v>352</v>
      </c>
      <c r="B46" s="373"/>
      <c r="C46" s="7" t="s">
        <v>31</v>
      </c>
      <c r="D46" s="339">
        <v>18.8</v>
      </c>
      <c r="E46" s="321">
        <v>20.7</v>
      </c>
      <c r="F46" s="321">
        <v>24.1</v>
      </c>
      <c r="G46" s="321">
        <v>27</v>
      </c>
      <c r="H46" s="321">
        <v>30.6</v>
      </c>
      <c r="I46" s="321">
        <v>35.5</v>
      </c>
      <c r="J46" s="321">
        <v>39.299999999999997</v>
      </c>
      <c r="K46" s="321">
        <v>44</v>
      </c>
      <c r="L46" s="321">
        <v>47.2</v>
      </c>
      <c r="M46" s="320">
        <v>49.5</v>
      </c>
    </row>
    <row r="47" spans="1:15" ht="6" customHeight="1">
      <c r="A47" s="129"/>
      <c r="B47" s="16"/>
      <c r="C47" s="5"/>
      <c r="D47" s="134"/>
      <c r="E47" s="139"/>
      <c r="F47" s="139"/>
      <c r="G47" s="5"/>
      <c r="H47" s="139"/>
      <c r="I47" s="139"/>
      <c r="J47" s="139"/>
      <c r="K47" s="49"/>
      <c r="L47" s="49"/>
      <c r="M47" s="64"/>
    </row>
    <row r="48" spans="1:15" ht="17.149999999999999" customHeight="1">
      <c r="A48" s="129"/>
      <c r="B48" s="16"/>
      <c r="C48" s="5"/>
      <c r="D48" s="134"/>
      <c r="E48" s="139"/>
      <c r="F48" s="139"/>
      <c r="G48" s="5"/>
      <c r="H48" s="139"/>
      <c r="I48" s="139"/>
      <c r="J48" s="139"/>
      <c r="K48" s="134"/>
      <c r="L48" s="134"/>
      <c r="M48" s="115" t="s">
        <v>370</v>
      </c>
    </row>
    <row r="49" spans="6:15">
      <c r="F49" s="2"/>
    </row>
    <row r="50" spans="6:15">
      <c r="O50" s="36"/>
    </row>
    <row r="51" spans="6:15">
      <c r="I51" s="2"/>
    </row>
  </sheetData>
  <mergeCells count="32">
    <mergeCell ref="A43:A45"/>
    <mergeCell ref="B43:B44"/>
    <mergeCell ref="B45:B46"/>
    <mergeCell ref="A36:C37"/>
    <mergeCell ref="E36:J36"/>
    <mergeCell ref="A17:A19"/>
    <mergeCell ref="B17:I17"/>
    <mergeCell ref="K36:M36"/>
    <mergeCell ref="A39:A41"/>
    <mergeCell ref="B39:B40"/>
    <mergeCell ref="B41:B42"/>
    <mergeCell ref="J17:Q17"/>
    <mergeCell ref="B18:B19"/>
    <mergeCell ref="C18:C19"/>
    <mergeCell ref="D18:F18"/>
    <mergeCell ref="G18:I18"/>
    <mergeCell ref="J18:J19"/>
    <mergeCell ref="K18:K19"/>
    <mergeCell ref="L18:N18"/>
    <mergeCell ref="O18:Q18"/>
    <mergeCell ref="J2:Q2"/>
    <mergeCell ref="M3:Q3"/>
    <mergeCell ref="A13:Q13"/>
    <mergeCell ref="A3:B4"/>
    <mergeCell ref="C3:G3"/>
    <mergeCell ref="H3:L3"/>
    <mergeCell ref="A6:B6"/>
    <mergeCell ref="A7:B7"/>
    <mergeCell ref="A8:B8"/>
    <mergeCell ref="A9:B9"/>
    <mergeCell ref="A10:B10"/>
    <mergeCell ref="A11:B11"/>
  </mergeCells>
  <phoneticPr fontId="1"/>
  <printOptions horizontalCentered="1"/>
  <pageMargins left="0.98425196850393704" right="0.98425196850393704" top="1.1811023622047245" bottom="1.1811023622047245" header="0.78740157480314965" footer="0.59055118110236227"/>
  <pageSetup paperSize="9" scale="83" firstPageNumber="77" orientation="portrait" useFirstPageNumber="1" horizontalDpi="400" verticalDpi="400" r:id="rId1"/>
  <headerFooter scaleWithDoc="0" alignWithMargins="0">
    <oddHeader>&amp;C&amp;12Ｌ　教育・文化</oddHeader>
    <oddFooter>&amp;C&amp;12&amp;P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31"/>
  <sheetViews>
    <sheetView zoomScaleNormal="100" workbookViewId="0"/>
  </sheetViews>
  <sheetFormatPr defaultColWidth="9.09765625" defaultRowHeight="12"/>
  <cols>
    <col min="1" max="1" width="13.296875" style="14" customWidth="1"/>
    <col min="2" max="9" width="8" style="14" customWidth="1"/>
    <col min="10" max="10" width="11.5" style="14" bestFit="1" customWidth="1"/>
    <col min="11" max="13" width="8" style="14" customWidth="1"/>
    <col min="14" max="16384" width="9.09765625" style="14"/>
  </cols>
  <sheetData>
    <row r="1" spans="1:15" s="2" customFormat="1" ht="16.899999999999999" customHeight="1">
      <c r="A1" s="8" t="s">
        <v>315</v>
      </c>
      <c r="B1" s="13"/>
      <c r="C1" s="13"/>
      <c r="D1" s="13"/>
      <c r="E1" s="13"/>
      <c r="F1" s="13"/>
      <c r="G1" s="13"/>
      <c r="H1" s="13"/>
      <c r="I1" s="13"/>
      <c r="J1" s="11"/>
      <c r="K1" s="11"/>
      <c r="M1" s="30"/>
      <c r="O1" s="30"/>
    </row>
    <row r="2" spans="1:15" s="2" customFormat="1" ht="16.899999999999999" customHeight="1">
      <c r="A2" s="37"/>
      <c r="B2" s="113"/>
      <c r="C2" s="113"/>
      <c r="D2" s="129"/>
      <c r="E2" s="135"/>
      <c r="F2" s="135"/>
      <c r="G2" s="135"/>
      <c r="H2" s="135"/>
      <c r="I2" s="135"/>
      <c r="J2" s="135"/>
      <c r="K2" s="126"/>
      <c r="L2" s="322" t="s">
        <v>174</v>
      </c>
      <c r="M2" s="30"/>
      <c r="O2" s="30"/>
    </row>
    <row r="3" spans="1:15" s="2" customFormat="1" ht="16.899999999999999" customHeight="1">
      <c r="A3" s="357" t="s">
        <v>201</v>
      </c>
      <c r="B3" s="360" t="s">
        <v>319</v>
      </c>
      <c r="C3" s="363"/>
      <c r="D3" s="360">
        <v>2</v>
      </c>
      <c r="E3" s="363"/>
      <c r="F3" s="360">
        <v>3</v>
      </c>
      <c r="G3" s="363"/>
      <c r="H3" s="360">
        <v>4</v>
      </c>
      <c r="I3" s="363"/>
      <c r="J3" s="428" t="s">
        <v>201</v>
      </c>
      <c r="K3" s="360">
        <v>5</v>
      </c>
      <c r="L3" s="363"/>
    </row>
    <row r="4" spans="1:15" s="2" customFormat="1" ht="16.899999999999999" customHeight="1">
      <c r="A4" s="370"/>
      <c r="B4" s="123" t="s">
        <v>202</v>
      </c>
      <c r="C4" s="112" t="s">
        <v>203</v>
      </c>
      <c r="D4" s="169" t="s">
        <v>202</v>
      </c>
      <c r="E4" s="166" t="s">
        <v>203</v>
      </c>
      <c r="F4" s="215" t="s">
        <v>202</v>
      </c>
      <c r="G4" s="214" t="s">
        <v>203</v>
      </c>
      <c r="H4" s="251" t="s">
        <v>202</v>
      </c>
      <c r="I4" s="248" t="s">
        <v>203</v>
      </c>
      <c r="J4" s="428"/>
      <c r="K4" s="309" t="s">
        <v>202</v>
      </c>
      <c r="L4" s="306" t="s">
        <v>203</v>
      </c>
    </row>
    <row r="5" spans="1:15" s="2" customFormat="1" ht="6" customHeight="1">
      <c r="A5" s="119"/>
      <c r="H5" s="243"/>
      <c r="I5" s="243"/>
      <c r="J5" s="327"/>
      <c r="K5" s="243"/>
      <c r="L5" s="243"/>
    </row>
    <row r="6" spans="1:15" s="2" customFormat="1" ht="18" customHeight="1">
      <c r="A6" s="117" t="s">
        <v>204</v>
      </c>
      <c r="B6" s="40">
        <v>555</v>
      </c>
      <c r="C6" s="40">
        <v>11374</v>
      </c>
      <c r="D6" s="208">
        <v>281</v>
      </c>
      <c r="E6" s="208">
        <v>2779</v>
      </c>
      <c r="F6" s="245">
        <v>519</v>
      </c>
      <c r="G6" s="245">
        <v>7177</v>
      </c>
      <c r="H6" s="236">
        <v>728</v>
      </c>
      <c r="I6" s="236">
        <v>9471</v>
      </c>
      <c r="J6" s="328" t="s">
        <v>204</v>
      </c>
      <c r="K6" s="236">
        <v>634</v>
      </c>
      <c r="L6" s="236">
        <v>10033</v>
      </c>
    </row>
    <row r="7" spans="1:15" s="2" customFormat="1" ht="18" customHeight="1">
      <c r="A7" s="117" t="s">
        <v>205</v>
      </c>
      <c r="B7" s="40">
        <v>595</v>
      </c>
      <c r="C7" s="40">
        <v>8589</v>
      </c>
      <c r="D7" s="208">
        <v>285</v>
      </c>
      <c r="E7" s="208">
        <v>2540</v>
      </c>
      <c r="F7" s="245">
        <v>352</v>
      </c>
      <c r="G7" s="245">
        <v>3611</v>
      </c>
      <c r="H7" s="236">
        <v>473</v>
      </c>
      <c r="I7" s="236">
        <v>5236</v>
      </c>
      <c r="J7" s="328" t="s">
        <v>373</v>
      </c>
      <c r="K7" s="236">
        <v>677</v>
      </c>
      <c r="L7" s="236">
        <v>6820</v>
      </c>
    </row>
    <row r="8" spans="1:15" s="2" customFormat="1" ht="18" customHeight="1">
      <c r="A8" s="117" t="s">
        <v>206</v>
      </c>
      <c r="B8" s="40">
        <v>271</v>
      </c>
      <c r="C8" s="40">
        <v>6674</v>
      </c>
      <c r="D8" s="208">
        <v>170</v>
      </c>
      <c r="E8" s="208">
        <v>963</v>
      </c>
      <c r="F8" s="245">
        <v>542</v>
      </c>
      <c r="G8" s="245">
        <v>16773</v>
      </c>
      <c r="H8" s="236">
        <v>359</v>
      </c>
      <c r="I8" s="236">
        <v>2513</v>
      </c>
      <c r="J8" s="328" t="s">
        <v>206</v>
      </c>
      <c r="K8" s="236">
        <v>292</v>
      </c>
      <c r="L8" s="236">
        <v>1319</v>
      </c>
    </row>
    <row r="9" spans="1:15" s="2" customFormat="1" ht="18" customHeight="1">
      <c r="A9" s="117" t="s">
        <v>207</v>
      </c>
      <c r="B9" s="40">
        <v>60</v>
      </c>
      <c r="C9" s="40">
        <v>1092</v>
      </c>
      <c r="D9" s="208">
        <v>28</v>
      </c>
      <c r="E9" s="208">
        <v>454</v>
      </c>
      <c r="F9" s="245">
        <v>49</v>
      </c>
      <c r="G9" s="245">
        <v>854</v>
      </c>
      <c r="H9" s="236">
        <v>58</v>
      </c>
      <c r="I9" s="236">
        <v>956</v>
      </c>
      <c r="J9" s="329" t="s">
        <v>374</v>
      </c>
      <c r="K9" s="236">
        <v>37</v>
      </c>
      <c r="L9" s="236">
        <v>575</v>
      </c>
    </row>
    <row r="10" spans="1:15" s="2" customFormat="1" ht="18" customHeight="1">
      <c r="A10" s="117" t="s">
        <v>208</v>
      </c>
      <c r="B10" s="40">
        <v>44</v>
      </c>
      <c r="C10" s="40">
        <v>1009</v>
      </c>
      <c r="D10" s="208">
        <v>10</v>
      </c>
      <c r="E10" s="208">
        <v>227</v>
      </c>
      <c r="F10" s="245">
        <v>16</v>
      </c>
      <c r="G10" s="245">
        <v>304</v>
      </c>
      <c r="H10" s="236">
        <v>42</v>
      </c>
      <c r="I10" s="236">
        <v>435</v>
      </c>
      <c r="J10" s="328" t="s">
        <v>208</v>
      </c>
      <c r="K10" s="236">
        <v>20</v>
      </c>
      <c r="L10" s="236">
        <v>452</v>
      </c>
    </row>
    <row r="11" spans="1:15" s="2" customFormat="1" ht="18" customHeight="1">
      <c r="A11" s="117" t="s">
        <v>209</v>
      </c>
      <c r="B11" s="40">
        <v>41</v>
      </c>
      <c r="C11" s="40">
        <v>972</v>
      </c>
      <c r="D11" s="208">
        <v>13</v>
      </c>
      <c r="E11" s="208">
        <v>140</v>
      </c>
      <c r="F11" s="245">
        <v>20</v>
      </c>
      <c r="G11" s="245">
        <v>234</v>
      </c>
      <c r="H11" s="236">
        <v>14</v>
      </c>
      <c r="I11" s="236">
        <v>233</v>
      </c>
      <c r="J11" s="328" t="s">
        <v>209</v>
      </c>
      <c r="K11" s="236">
        <v>12</v>
      </c>
      <c r="L11" s="236">
        <v>191</v>
      </c>
    </row>
    <row r="12" spans="1:15" s="2" customFormat="1" ht="18" customHeight="1">
      <c r="A12" s="117" t="s">
        <v>210</v>
      </c>
      <c r="B12" s="40">
        <v>127</v>
      </c>
      <c r="C12" s="40">
        <v>2911</v>
      </c>
      <c r="D12" s="208">
        <v>66</v>
      </c>
      <c r="E12" s="208">
        <v>942</v>
      </c>
      <c r="F12" s="245">
        <v>83</v>
      </c>
      <c r="G12" s="245">
        <v>1056</v>
      </c>
      <c r="H12" s="236">
        <v>95</v>
      </c>
      <c r="I12" s="236">
        <v>1342</v>
      </c>
      <c r="J12" s="328" t="s">
        <v>375</v>
      </c>
      <c r="K12" s="236">
        <v>106</v>
      </c>
      <c r="L12" s="236">
        <v>1381</v>
      </c>
    </row>
    <row r="13" spans="1:15" s="2" customFormat="1" ht="6" customHeight="1">
      <c r="A13" s="119"/>
      <c r="B13" s="41"/>
      <c r="C13" s="41"/>
      <c r="D13" s="41"/>
      <c r="E13" s="41"/>
      <c r="F13" s="41"/>
      <c r="G13" s="41"/>
      <c r="H13" s="240"/>
      <c r="I13" s="240"/>
      <c r="J13" s="327"/>
      <c r="K13" s="240"/>
      <c r="L13" s="240"/>
    </row>
    <row r="14" spans="1:15" s="2" customFormat="1" ht="22" customHeight="1">
      <c r="A14" s="119" t="s">
        <v>14</v>
      </c>
      <c r="B14" s="40">
        <v>1693</v>
      </c>
      <c r="C14" s="40">
        <v>32621</v>
      </c>
      <c r="D14" s="40">
        <f t="shared" ref="D14:I14" si="0">SUM(D6:D12)</f>
        <v>853</v>
      </c>
      <c r="E14" s="40">
        <f t="shared" si="0"/>
        <v>8045</v>
      </c>
      <c r="F14" s="40">
        <f t="shared" si="0"/>
        <v>1581</v>
      </c>
      <c r="G14" s="40">
        <f t="shared" si="0"/>
        <v>30009</v>
      </c>
      <c r="H14" s="245">
        <f t="shared" si="0"/>
        <v>1769</v>
      </c>
      <c r="I14" s="245">
        <f t="shared" si="0"/>
        <v>20186</v>
      </c>
      <c r="J14" s="328" t="s">
        <v>211</v>
      </c>
      <c r="K14" s="245">
        <f t="shared" ref="K14:L14" si="1">SUM(K6:K12)</f>
        <v>1778</v>
      </c>
      <c r="L14" s="245">
        <f t="shared" si="1"/>
        <v>20771</v>
      </c>
    </row>
    <row r="15" spans="1:15" s="2" customFormat="1" ht="6" customHeight="1">
      <c r="A15" s="114"/>
      <c r="B15" s="135"/>
      <c r="C15" s="135"/>
      <c r="D15" s="172"/>
      <c r="E15" s="172"/>
      <c r="F15" s="219"/>
      <c r="G15" s="219"/>
      <c r="H15" s="254"/>
      <c r="I15" s="254"/>
      <c r="J15" s="326"/>
      <c r="K15" s="312"/>
      <c r="L15" s="312"/>
    </row>
    <row r="16" spans="1:15" s="2" customFormat="1" ht="17.149999999999999" customHeight="1">
      <c r="A16" s="301" t="s">
        <v>377</v>
      </c>
      <c r="B16" s="101"/>
      <c r="C16" s="101"/>
      <c r="D16" s="101"/>
      <c r="E16" s="101"/>
      <c r="F16" s="101"/>
      <c r="G16" s="101"/>
      <c r="H16" s="101"/>
      <c r="I16" s="18"/>
      <c r="J16" s="134"/>
      <c r="K16" s="115"/>
      <c r="L16" s="323" t="s">
        <v>298</v>
      </c>
    </row>
    <row r="17" spans="1:11" ht="17.149999999999999" customHeight="1"/>
    <row r="18" spans="1:11" ht="17.149999999999999" customHeight="1"/>
    <row r="19" spans="1:11" ht="17.149999999999999" customHeight="1"/>
    <row r="20" spans="1:11" ht="17.149999999999999" customHeight="1"/>
    <row r="21" spans="1:11" s="2" customFormat="1" ht="17.149999999999999" customHeight="1">
      <c r="A21" s="8" t="s">
        <v>217</v>
      </c>
      <c r="B21" s="11"/>
      <c r="C21" s="12"/>
      <c r="D21" s="12"/>
      <c r="E21" s="13"/>
      <c r="F21" s="13"/>
      <c r="G21" s="13"/>
    </row>
    <row r="22" spans="1:11" s="2" customFormat="1" ht="17.149999999999999" customHeight="1">
      <c r="A22" s="37"/>
      <c r="B22" s="135"/>
      <c r="C22" s="135"/>
      <c r="D22" s="135"/>
      <c r="E22" s="135"/>
      <c r="F22" s="135"/>
      <c r="G22" s="135"/>
      <c r="H22" s="135"/>
      <c r="I22" s="134"/>
      <c r="J22" s="115"/>
      <c r="K22" s="115" t="s">
        <v>218</v>
      </c>
    </row>
    <row r="23" spans="1:11" s="2" customFormat="1" ht="20.149999999999999" customHeight="1">
      <c r="A23" s="114" t="s">
        <v>0</v>
      </c>
      <c r="B23" s="360" t="s">
        <v>319</v>
      </c>
      <c r="C23" s="363"/>
      <c r="D23" s="360">
        <v>2</v>
      </c>
      <c r="E23" s="363"/>
      <c r="F23" s="360">
        <v>3</v>
      </c>
      <c r="G23" s="363"/>
      <c r="H23" s="360">
        <v>4</v>
      </c>
      <c r="I23" s="363"/>
      <c r="J23" s="360">
        <v>5</v>
      </c>
      <c r="K23" s="363"/>
    </row>
    <row r="24" spans="1:11" s="2" customFormat="1" ht="6" customHeight="1">
      <c r="A24" s="119"/>
      <c r="B24" s="134"/>
      <c r="D24" s="171"/>
      <c r="F24" s="218"/>
      <c r="H24" s="253"/>
      <c r="I24" s="243"/>
      <c r="J24" s="311"/>
      <c r="K24" s="243"/>
    </row>
    <row r="25" spans="1:11" s="2" customFormat="1" ht="18" customHeight="1">
      <c r="A25" s="117" t="s">
        <v>219</v>
      </c>
      <c r="B25" s="431">
        <v>83627</v>
      </c>
      <c r="C25" s="431"/>
      <c r="D25" s="431">
        <v>38022</v>
      </c>
      <c r="E25" s="431"/>
      <c r="F25" s="431">
        <v>49574</v>
      </c>
      <c r="G25" s="431"/>
      <c r="H25" s="431">
        <v>55485</v>
      </c>
      <c r="I25" s="431"/>
      <c r="J25" s="431">
        <v>63679</v>
      </c>
      <c r="K25" s="431"/>
    </row>
    <row r="26" spans="1:11" s="2" customFormat="1" ht="18" customHeight="1">
      <c r="A26" s="117" t="s">
        <v>220</v>
      </c>
      <c r="B26" s="431">
        <v>106102</v>
      </c>
      <c r="C26" s="431"/>
      <c r="D26" s="431">
        <v>62847</v>
      </c>
      <c r="E26" s="431"/>
      <c r="F26" s="431">
        <v>76167</v>
      </c>
      <c r="G26" s="431"/>
      <c r="H26" s="431">
        <v>95883</v>
      </c>
      <c r="I26" s="431"/>
      <c r="J26" s="431">
        <v>103232</v>
      </c>
      <c r="K26" s="431"/>
    </row>
    <row r="27" spans="1:11" ht="18" customHeight="1">
      <c r="A27" s="31" t="s">
        <v>221</v>
      </c>
      <c r="B27" s="431">
        <v>41896</v>
      </c>
      <c r="C27" s="431"/>
      <c r="D27" s="431">
        <v>21070</v>
      </c>
      <c r="E27" s="431"/>
      <c r="F27" s="431">
        <v>32793</v>
      </c>
      <c r="G27" s="431"/>
      <c r="H27" s="431">
        <v>39124</v>
      </c>
      <c r="I27" s="431"/>
      <c r="J27" s="431">
        <v>40614</v>
      </c>
      <c r="K27" s="431"/>
    </row>
    <row r="28" spans="1:11" ht="6" customHeight="1">
      <c r="A28" s="119"/>
      <c r="B28" s="48"/>
      <c r="C28" s="82"/>
      <c r="D28" s="48"/>
      <c r="E28" s="82"/>
      <c r="F28" s="48"/>
      <c r="G28" s="82"/>
      <c r="H28" s="48"/>
      <c r="I28" s="82"/>
      <c r="J28" s="48"/>
      <c r="K28" s="82"/>
    </row>
    <row r="29" spans="1:11" ht="22" customHeight="1">
      <c r="A29" s="119" t="s">
        <v>14</v>
      </c>
      <c r="B29" s="431">
        <v>231625</v>
      </c>
      <c r="C29" s="431"/>
      <c r="D29" s="431">
        <f>SUM(D25:E27)</f>
        <v>121939</v>
      </c>
      <c r="E29" s="431"/>
      <c r="F29" s="431">
        <f>SUM(F25:G27)</f>
        <v>158534</v>
      </c>
      <c r="G29" s="431"/>
      <c r="H29" s="431">
        <f>SUM(H25:I27)</f>
        <v>190492</v>
      </c>
      <c r="I29" s="431"/>
      <c r="J29" s="431">
        <f>SUM(J25:K27)</f>
        <v>207525</v>
      </c>
      <c r="K29" s="431"/>
    </row>
    <row r="30" spans="1:11" ht="6" customHeight="1">
      <c r="A30" s="114"/>
      <c r="B30" s="135"/>
      <c r="C30" s="3"/>
      <c r="D30" s="172"/>
      <c r="E30" s="3"/>
      <c r="F30" s="219"/>
      <c r="G30" s="3"/>
      <c r="H30" s="254"/>
      <c r="I30" s="3"/>
      <c r="J30" s="312"/>
      <c r="K30" s="3"/>
    </row>
    <row r="31" spans="1:11" ht="17.149999999999999" customHeight="1">
      <c r="A31" s="35"/>
      <c r="B31" s="29"/>
      <c r="C31" s="29"/>
      <c r="D31" s="29"/>
      <c r="E31" s="29"/>
      <c r="F31" s="29"/>
      <c r="G31" s="29"/>
      <c r="H31" s="29"/>
      <c r="I31" s="18"/>
      <c r="J31" s="115"/>
      <c r="K31" s="115" t="s">
        <v>222</v>
      </c>
    </row>
  </sheetData>
  <mergeCells count="32">
    <mergeCell ref="J29:K29"/>
    <mergeCell ref="H26:I26"/>
    <mergeCell ref="H27:I27"/>
    <mergeCell ref="H29:I29"/>
    <mergeCell ref="F3:G3"/>
    <mergeCell ref="F23:G23"/>
    <mergeCell ref="F25:G25"/>
    <mergeCell ref="F26:G26"/>
    <mergeCell ref="F27:G27"/>
    <mergeCell ref="F29:G29"/>
    <mergeCell ref="D27:E27"/>
    <mergeCell ref="D29:E29"/>
    <mergeCell ref="B29:C29"/>
    <mergeCell ref="B27:C27"/>
    <mergeCell ref="K3:L3"/>
    <mergeCell ref="J23:K23"/>
    <mergeCell ref="J25:K25"/>
    <mergeCell ref="J26:K26"/>
    <mergeCell ref="J27:K27"/>
    <mergeCell ref="H25:I25"/>
    <mergeCell ref="D3:E3"/>
    <mergeCell ref="D23:E23"/>
    <mergeCell ref="B23:C23"/>
    <mergeCell ref="H3:I3"/>
    <mergeCell ref="H23:I23"/>
    <mergeCell ref="J3:J4"/>
    <mergeCell ref="A3:A4"/>
    <mergeCell ref="B3:C3"/>
    <mergeCell ref="B25:C25"/>
    <mergeCell ref="D25:E25"/>
    <mergeCell ref="D26:E26"/>
    <mergeCell ref="B26:C26"/>
  </mergeCells>
  <phoneticPr fontId="1"/>
  <printOptions horizontalCentered="1"/>
  <pageMargins left="0.98425196850393704" right="0.98425196850393704" top="1.1811023622047245" bottom="1.1811023622047245" header="0.78740157480314965" footer="0.59055118110236227"/>
  <pageSetup paperSize="9" scale="85" firstPageNumber="86" orientation="portrait" useFirstPageNumber="1" horizontalDpi="400" verticalDpi="400" r:id="rId1"/>
  <headerFooter scaleWithDoc="0" alignWithMargins="0">
    <oddHeader>&amp;C&amp;12Ｌ　教育・文化</oddHeader>
    <oddFooter>&amp;C&amp;12&amp;P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122"/>
  <sheetViews>
    <sheetView zoomScale="90" zoomScaleNormal="90" workbookViewId="0"/>
  </sheetViews>
  <sheetFormatPr defaultColWidth="9.09765625" defaultRowHeight="12"/>
  <cols>
    <col min="1" max="1" width="16.69921875" style="14" customWidth="1"/>
    <col min="2" max="2" width="7.09765625" style="14" customWidth="1"/>
    <col min="3" max="3" width="10.69921875" style="14" customWidth="1"/>
    <col min="4" max="7" width="10.69921875" style="22" customWidth="1"/>
    <col min="8" max="9" width="12" style="22" customWidth="1"/>
    <col min="10" max="10" width="11.3984375" style="14" customWidth="1"/>
    <col min="11" max="12" width="11.296875" style="14" customWidth="1"/>
    <col min="13" max="13" width="10.296875" style="14" customWidth="1"/>
    <col min="14" max="14" width="7.296875" style="14" customWidth="1"/>
    <col min="15" max="15" width="11.69921875" style="14" customWidth="1"/>
    <col min="16" max="16" width="9.09765625" style="14"/>
    <col min="17" max="18" width="10.296875" style="14" bestFit="1" customWidth="1"/>
    <col min="19" max="16384" width="9.09765625" style="14"/>
  </cols>
  <sheetData>
    <row r="1" spans="1:14" ht="20.149999999999999" customHeight="1">
      <c r="A1" s="73" t="s">
        <v>223</v>
      </c>
      <c r="B1" s="73"/>
      <c r="C1" s="11"/>
      <c r="D1" s="12"/>
      <c r="E1" s="12"/>
      <c r="F1" s="12"/>
      <c r="G1" s="12"/>
      <c r="H1" s="12"/>
      <c r="I1" s="12"/>
      <c r="J1" s="13"/>
      <c r="K1" s="13"/>
      <c r="L1" s="13"/>
      <c r="M1" s="13"/>
      <c r="N1" s="13"/>
    </row>
    <row r="2" spans="1:14" ht="13" customHeight="1">
      <c r="A2" s="12"/>
      <c r="B2" s="12"/>
      <c r="C2" s="135"/>
      <c r="D2" s="135"/>
      <c r="E2" s="135"/>
      <c r="F2" s="135"/>
      <c r="G2" s="126" t="s">
        <v>299</v>
      </c>
      <c r="H2" s="13"/>
      <c r="I2" s="13"/>
      <c r="J2" s="13"/>
    </row>
    <row r="3" spans="1:14" s="134" customFormat="1" ht="18" customHeight="1">
      <c r="A3" s="122" t="s">
        <v>224</v>
      </c>
      <c r="B3" s="122" t="s">
        <v>225</v>
      </c>
      <c r="C3" s="123" t="s">
        <v>319</v>
      </c>
      <c r="D3" s="210">
        <v>2</v>
      </c>
      <c r="E3" s="215">
        <v>3</v>
      </c>
      <c r="F3" s="251">
        <v>4</v>
      </c>
      <c r="G3" s="309">
        <v>5</v>
      </c>
    </row>
    <row r="4" spans="1:14" s="2" customFormat="1" ht="3" customHeight="1">
      <c r="A4" s="118"/>
      <c r="B4" s="129"/>
      <c r="C4" s="134"/>
      <c r="D4" s="211"/>
      <c r="E4" s="218"/>
      <c r="F4" s="253"/>
      <c r="G4" s="311"/>
    </row>
    <row r="5" spans="1:14" s="2" customFormat="1" ht="13" customHeight="1">
      <c r="A5" s="131" t="s">
        <v>300</v>
      </c>
      <c r="B5" s="129" t="s">
        <v>226</v>
      </c>
      <c r="C5" s="44">
        <v>386</v>
      </c>
      <c r="D5" s="44">
        <v>485</v>
      </c>
      <c r="E5" s="44">
        <v>506</v>
      </c>
      <c r="F5" s="44">
        <v>434</v>
      </c>
      <c r="G5" s="44">
        <v>496</v>
      </c>
    </row>
    <row r="6" spans="1:14" s="2" customFormat="1" ht="13" customHeight="1">
      <c r="A6" s="131"/>
      <c r="B6" s="129" t="s">
        <v>203</v>
      </c>
      <c r="C6" s="44">
        <v>13154</v>
      </c>
      <c r="D6" s="44">
        <v>8544</v>
      </c>
      <c r="E6" s="44">
        <v>10044</v>
      </c>
      <c r="F6" s="44">
        <v>13384</v>
      </c>
      <c r="G6" s="44">
        <v>15377</v>
      </c>
    </row>
    <row r="7" spans="1:14" s="2" customFormat="1" ht="6" customHeight="1">
      <c r="A7" s="131"/>
      <c r="B7" s="129"/>
      <c r="C7" s="44"/>
      <c r="D7" s="44"/>
      <c r="E7" s="44"/>
      <c r="F7" s="44"/>
      <c r="G7" s="44"/>
    </row>
    <row r="8" spans="1:14" s="2" customFormat="1" ht="13" customHeight="1">
      <c r="A8" s="131" t="s">
        <v>301</v>
      </c>
      <c r="B8" s="129" t="s">
        <v>226</v>
      </c>
      <c r="C8" s="44">
        <v>510</v>
      </c>
      <c r="D8" s="44">
        <v>527</v>
      </c>
      <c r="E8" s="44">
        <v>618</v>
      </c>
      <c r="F8" s="44">
        <v>517</v>
      </c>
      <c r="G8" s="44">
        <v>555</v>
      </c>
    </row>
    <row r="9" spans="1:14" s="2" customFormat="1" ht="13" customHeight="1">
      <c r="A9" s="131"/>
      <c r="B9" s="129" t="s">
        <v>203</v>
      </c>
      <c r="C9" s="44">
        <v>11182</v>
      </c>
      <c r="D9" s="44">
        <v>5715</v>
      </c>
      <c r="E9" s="44">
        <v>7655</v>
      </c>
      <c r="F9" s="44">
        <v>10651</v>
      </c>
      <c r="G9" s="44">
        <v>11880</v>
      </c>
    </row>
    <row r="10" spans="1:14" s="2" customFormat="1" ht="6" customHeight="1">
      <c r="A10" s="131"/>
      <c r="B10" s="129"/>
      <c r="C10" s="44"/>
      <c r="D10" s="44"/>
      <c r="E10" s="44"/>
      <c r="F10" s="44"/>
      <c r="G10" s="44"/>
    </row>
    <row r="11" spans="1:14" s="2" customFormat="1" ht="13" customHeight="1">
      <c r="A11" s="131" t="s">
        <v>227</v>
      </c>
      <c r="B11" s="129" t="s">
        <v>226</v>
      </c>
      <c r="C11" s="44">
        <v>891</v>
      </c>
      <c r="D11" s="44">
        <v>1007</v>
      </c>
      <c r="E11" s="44">
        <v>1036</v>
      </c>
      <c r="F11" s="44">
        <v>814</v>
      </c>
      <c r="G11" s="44">
        <v>768</v>
      </c>
    </row>
    <row r="12" spans="1:14" s="2" customFormat="1" ht="13" customHeight="1">
      <c r="A12" s="131"/>
      <c r="B12" s="129" t="s">
        <v>203</v>
      </c>
      <c r="C12" s="44">
        <v>9333</v>
      </c>
      <c r="D12" s="44">
        <v>9442</v>
      </c>
      <c r="E12" s="44">
        <v>10980</v>
      </c>
      <c r="F12" s="44">
        <v>9523</v>
      </c>
      <c r="G12" s="44">
        <v>9138</v>
      </c>
    </row>
    <row r="13" spans="1:14" s="2" customFormat="1" ht="6" customHeight="1">
      <c r="A13" s="131"/>
      <c r="B13" s="129"/>
      <c r="C13" s="44"/>
      <c r="D13" s="44"/>
      <c r="E13" s="44"/>
      <c r="F13" s="44"/>
      <c r="G13" s="44"/>
    </row>
    <row r="14" spans="1:14" s="2" customFormat="1" ht="13" customHeight="1">
      <c r="A14" s="131" t="s">
        <v>228</v>
      </c>
      <c r="B14" s="129" t="s">
        <v>226</v>
      </c>
      <c r="C14" s="44">
        <v>73</v>
      </c>
      <c r="D14" s="44">
        <v>46</v>
      </c>
      <c r="E14" s="44">
        <v>88</v>
      </c>
      <c r="F14" s="44">
        <v>86</v>
      </c>
      <c r="G14" s="44">
        <v>45</v>
      </c>
    </row>
    <row r="15" spans="1:14" s="2" customFormat="1" ht="13" customHeight="1">
      <c r="A15" s="131"/>
      <c r="B15" s="129" t="s">
        <v>203</v>
      </c>
      <c r="C15" s="44">
        <v>938</v>
      </c>
      <c r="D15" s="44">
        <v>472</v>
      </c>
      <c r="E15" s="44">
        <v>963</v>
      </c>
      <c r="F15" s="44">
        <v>1046</v>
      </c>
      <c r="G15" s="44">
        <v>588</v>
      </c>
    </row>
    <row r="16" spans="1:14" s="2" customFormat="1" ht="6" customHeight="1">
      <c r="A16" s="131"/>
      <c r="B16" s="129"/>
      <c r="C16" s="44"/>
      <c r="D16" s="44"/>
      <c r="E16" s="44"/>
      <c r="F16" s="44"/>
      <c r="G16" s="44"/>
    </row>
    <row r="17" spans="1:7" s="2" customFormat="1" ht="13" customHeight="1">
      <c r="A17" s="131" t="s">
        <v>229</v>
      </c>
      <c r="B17" s="129" t="s">
        <v>226</v>
      </c>
      <c r="C17" s="44">
        <v>207</v>
      </c>
      <c r="D17" s="44">
        <v>187</v>
      </c>
      <c r="E17" s="44">
        <v>229</v>
      </c>
      <c r="F17" s="44">
        <v>252</v>
      </c>
      <c r="G17" s="44">
        <v>253</v>
      </c>
    </row>
    <row r="18" spans="1:7" s="2" customFormat="1" ht="13" customHeight="1">
      <c r="A18" s="131"/>
      <c r="B18" s="129" t="s">
        <v>203</v>
      </c>
      <c r="C18" s="44">
        <v>4643</v>
      </c>
      <c r="D18" s="44">
        <v>3250</v>
      </c>
      <c r="E18" s="44">
        <v>3679</v>
      </c>
      <c r="F18" s="44">
        <v>4003</v>
      </c>
      <c r="G18" s="44">
        <v>4079</v>
      </c>
    </row>
    <row r="19" spans="1:7" s="2" customFormat="1" ht="6" customHeight="1">
      <c r="A19" s="131"/>
      <c r="B19" s="129"/>
      <c r="C19" s="44"/>
      <c r="D19" s="44"/>
      <c r="E19" s="44"/>
      <c r="F19" s="44"/>
      <c r="G19" s="44"/>
    </row>
    <row r="20" spans="1:7" s="2" customFormat="1" ht="13" customHeight="1">
      <c r="A20" s="131" t="s">
        <v>230</v>
      </c>
      <c r="B20" s="129" t="s">
        <v>226</v>
      </c>
      <c r="C20" s="44">
        <v>105</v>
      </c>
      <c r="D20" s="44">
        <v>99</v>
      </c>
      <c r="E20" s="44">
        <v>68</v>
      </c>
      <c r="F20" s="44">
        <v>86</v>
      </c>
      <c r="G20" s="44">
        <v>75</v>
      </c>
    </row>
    <row r="21" spans="1:7" s="2" customFormat="1" ht="13" customHeight="1">
      <c r="A21" s="131"/>
      <c r="B21" s="129" t="s">
        <v>203</v>
      </c>
      <c r="C21" s="44">
        <v>2342</v>
      </c>
      <c r="D21" s="44">
        <v>1110</v>
      </c>
      <c r="E21" s="44">
        <v>774</v>
      </c>
      <c r="F21" s="44">
        <v>1392</v>
      </c>
      <c r="G21" s="44">
        <v>1044</v>
      </c>
    </row>
    <row r="22" spans="1:7" s="2" customFormat="1" ht="6" customHeight="1">
      <c r="A22" s="131"/>
      <c r="B22" s="129"/>
      <c r="C22" s="44"/>
      <c r="D22" s="44"/>
      <c r="E22" s="44"/>
      <c r="F22" s="44"/>
      <c r="G22" s="44"/>
    </row>
    <row r="23" spans="1:7" s="2" customFormat="1" ht="13" customHeight="1">
      <c r="A23" s="84" t="s">
        <v>231</v>
      </c>
      <c r="B23" s="129" t="s">
        <v>226</v>
      </c>
      <c r="C23" s="44">
        <v>111</v>
      </c>
      <c r="D23" s="44">
        <v>116</v>
      </c>
      <c r="E23" s="44">
        <v>123</v>
      </c>
      <c r="F23" s="44">
        <v>139</v>
      </c>
      <c r="G23" s="44">
        <v>166</v>
      </c>
    </row>
    <row r="24" spans="1:7" s="2" customFormat="1" ht="13" customHeight="1">
      <c r="A24" s="84"/>
      <c r="B24" s="129" t="s">
        <v>203</v>
      </c>
      <c r="C24" s="44">
        <v>2051</v>
      </c>
      <c r="D24" s="44">
        <v>1568</v>
      </c>
      <c r="E24" s="44">
        <v>1866</v>
      </c>
      <c r="F24" s="44">
        <v>1940</v>
      </c>
      <c r="G24" s="44">
        <v>2175</v>
      </c>
    </row>
    <row r="25" spans="1:7" s="2" customFormat="1" ht="6" customHeight="1">
      <c r="A25" s="84"/>
      <c r="B25" s="139"/>
      <c r="C25" s="44"/>
      <c r="D25" s="44"/>
      <c r="E25" s="44"/>
      <c r="F25" s="44"/>
      <c r="G25" s="44"/>
    </row>
    <row r="26" spans="1:7" s="2" customFormat="1" ht="13" customHeight="1">
      <c r="A26" s="84" t="s">
        <v>232</v>
      </c>
      <c r="B26" s="129" t="s">
        <v>226</v>
      </c>
      <c r="C26" s="44">
        <v>217</v>
      </c>
      <c r="D26" s="44">
        <v>182</v>
      </c>
      <c r="E26" s="44">
        <v>213</v>
      </c>
      <c r="F26" s="44">
        <v>241</v>
      </c>
      <c r="G26" s="44">
        <v>235</v>
      </c>
    </row>
    <row r="27" spans="1:7" s="2" customFormat="1" ht="13" customHeight="1">
      <c r="A27" s="84"/>
      <c r="B27" s="129" t="s">
        <v>203</v>
      </c>
      <c r="C27" s="44">
        <v>4323</v>
      </c>
      <c r="D27" s="44">
        <v>3143</v>
      </c>
      <c r="E27" s="44">
        <v>3897</v>
      </c>
      <c r="F27" s="44">
        <v>4891</v>
      </c>
      <c r="G27" s="44">
        <v>5370</v>
      </c>
    </row>
    <row r="28" spans="1:7" s="2" customFormat="1" ht="6" customHeight="1">
      <c r="A28" s="131"/>
      <c r="B28" s="129"/>
      <c r="C28" s="83"/>
      <c r="D28" s="83"/>
      <c r="E28" s="83"/>
      <c r="F28" s="83"/>
      <c r="G28" s="83"/>
    </row>
    <row r="29" spans="1:7" s="2" customFormat="1" ht="13" customHeight="1">
      <c r="A29" s="131" t="s">
        <v>233</v>
      </c>
      <c r="B29" s="129" t="s">
        <v>226</v>
      </c>
      <c r="C29" s="44">
        <v>145</v>
      </c>
      <c r="D29" s="44">
        <v>104</v>
      </c>
      <c r="E29" s="44">
        <v>116</v>
      </c>
      <c r="F29" s="44">
        <v>147</v>
      </c>
      <c r="G29" s="44">
        <v>145</v>
      </c>
    </row>
    <row r="30" spans="1:7" s="2" customFormat="1" ht="13" customHeight="1">
      <c r="A30" s="131"/>
      <c r="B30" s="129" t="s">
        <v>203</v>
      </c>
      <c r="C30" s="44">
        <v>2932</v>
      </c>
      <c r="D30" s="44">
        <v>1852</v>
      </c>
      <c r="E30" s="44">
        <v>1842</v>
      </c>
      <c r="F30" s="44">
        <v>2098</v>
      </c>
      <c r="G30" s="44">
        <v>2332</v>
      </c>
    </row>
    <row r="31" spans="1:7" s="2" customFormat="1" ht="6" customHeight="1">
      <c r="A31" s="131"/>
      <c r="B31" s="129"/>
      <c r="C31" s="44"/>
      <c r="D31" s="44"/>
      <c r="E31" s="44"/>
      <c r="F31" s="44"/>
      <c r="G31" s="44"/>
    </row>
    <row r="32" spans="1:7" s="2" customFormat="1" ht="13" customHeight="1">
      <c r="A32" s="131" t="s">
        <v>234</v>
      </c>
      <c r="B32" s="129" t="s">
        <v>226</v>
      </c>
      <c r="C32" s="44">
        <v>232</v>
      </c>
      <c r="D32" s="44">
        <v>189</v>
      </c>
      <c r="E32" s="44">
        <v>205</v>
      </c>
      <c r="F32" s="44">
        <v>239</v>
      </c>
      <c r="G32" s="44">
        <v>207</v>
      </c>
    </row>
    <row r="33" spans="1:7" s="2" customFormat="1" ht="13" customHeight="1">
      <c r="A33" s="131"/>
      <c r="B33" s="129" t="s">
        <v>203</v>
      </c>
      <c r="C33" s="44">
        <v>4349</v>
      </c>
      <c r="D33" s="44">
        <v>2908</v>
      </c>
      <c r="E33" s="44">
        <v>2724</v>
      </c>
      <c r="F33" s="44">
        <v>3260</v>
      </c>
      <c r="G33" s="44">
        <v>3108</v>
      </c>
    </row>
    <row r="34" spans="1:7" s="2" customFormat="1" ht="6" customHeight="1">
      <c r="A34" s="131"/>
      <c r="B34" s="129"/>
      <c r="C34" s="44"/>
      <c r="D34" s="44"/>
      <c r="E34" s="44"/>
      <c r="F34" s="44"/>
      <c r="G34" s="44"/>
    </row>
    <row r="35" spans="1:7" s="2" customFormat="1" ht="13" customHeight="1">
      <c r="A35" s="131" t="s">
        <v>302</v>
      </c>
      <c r="B35" s="129" t="s">
        <v>226</v>
      </c>
      <c r="C35" s="44">
        <v>70</v>
      </c>
      <c r="D35" s="44">
        <v>53</v>
      </c>
      <c r="E35" s="44">
        <v>59</v>
      </c>
      <c r="F35" s="44">
        <v>69</v>
      </c>
      <c r="G35" s="44">
        <v>72</v>
      </c>
    </row>
    <row r="36" spans="1:7" s="2" customFormat="1" ht="13" customHeight="1">
      <c r="A36" s="131"/>
      <c r="B36" s="129" t="s">
        <v>203</v>
      </c>
      <c r="C36" s="44">
        <v>773</v>
      </c>
      <c r="D36" s="44">
        <v>627</v>
      </c>
      <c r="E36" s="44">
        <v>781</v>
      </c>
      <c r="F36" s="44">
        <v>1107</v>
      </c>
      <c r="G36" s="44">
        <v>1121</v>
      </c>
    </row>
    <row r="37" spans="1:7" s="2" customFormat="1" ht="6" customHeight="1">
      <c r="A37" s="131"/>
      <c r="B37" s="129"/>
      <c r="C37" s="44"/>
      <c r="D37" s="44"/>
      <c r="E37" s="44"/>
      <c r="F37" s="44"/>
      <c r="G37" s="44"/>
    </row>
    <row r="38" spans="1:7" s="2" customFormat="1" ht="13" customHeight="1">
      <c r="A38" s="131" t="s">
        <v>235</v>
      </c>
      <c r="B38" s="129" t="s">
        <v>226</v>
      </c>
      <c r="C38" s="44">
        <v>738</v>
      </c>
      <c r="D38" s="44">
        <v>245</v>
      </c>
      <c r="E38" s="44">
        <v>526</v>
      </c>
      <c r="F38" s="44">
        <v>275</v>
      </c>
      <c r="G38" s="44">
        <v>243</v>
      </c>
    </row>
    <row r="39" spans="1:7" s="2" customFormat="1" ht="13" customHeight="1">
      <c r="A39" s="131"/>
      <c r="B39" s="129" t="s">
        <v>203</v>
      </c>
      <c r="C39" s="44">
        <v>9286</v>
      </c>
      <c r="D39" s="44">
        <v>16550</v>
      </c>
      <c r="E39" s="44">
        <v>6268</v>
      </c>
      <c r="F39" s="44">
        <v>20587</v>
      </c>
      <c r="G39" s="44">
        <v>21951</v>
      </c>
    </row>
    <row r="40" spans="1:7" s="2" customFormat="1" ht="6" customHeight="1">
      <c r="A40" s="131"/>
      <c r="B40" s="129"/>
      <c r="C40" s="44"/>
      <c r="D40" s="44"/>
      <c r="E40" s="44"/>
      <c r="F40" s="44"/>
      <c r="G40" s="44"/>
    </row>
    <row r="41" spans="1:7" s="2" customFormat="1" ht="13" customHeight="1">
      <c r="A41" s="131" t="s">
        <v>236</v>
      </c>
      <c r="B41" s="129" t="s">
        <v>226</v>
      </c>
      <c r="C41" s="44">
        <v>682</v>
      </c>
      <c r="D41" s="44">
        <v>517</v>
      </c>
      <c r="E41" s="44" t="s">
        <v>289</v>
      </c>
      <c r="F41" s="44" t="s">
        <v>289</v>
      </c>
      <c r="G41" s="44" t="s">
        <v>325</v>
      </c>
    </row>
    <row r="42" spans="1:7" s="2" customFormat="1" ht="13" customHeight="1">
      <c r="A42" s="131"/>
      <c r="B42" s="129" t="s">
        <v>203</v>
      </c>
      <c r="C42" s="44">
        <v>9017</v>
      </c>
      <c r="D42" s="44">
        <v>6280</v>
      </c>
      <c r="E42" s="44" t="s">
        <v>289</v>
      </c>
      <c r="F42" s="44" t="s">
        <v>289</v>
      </c>
      <c r="G42" s="44" t="s">
        <v>325</v>
      </c>
    </row>
    <row r="43" spans="1:7" s="2" customFormat="1" ht="6" customHeight="1">
      <c r="A43" s="131"/>
      <c r="B43" s="30"/>
      <c r="C43" s="44"/>
      <c r="D43" s="44"/>
      <c r="E43" s="44"/>
      <c r="F43" s="44"/>
      <c r="G43" s="44"/>
    </row>
    <row r="44" spans="1:7" s="2" customFormat="1" ht="13" customHeight="1">
      <c r="A44" s="131" t="s">
        <v>210</v>
      </c>
      <c r="B44" s="129" t="s">
        <v>226</v>
      </c>
      <c r="C44" s="44">
        <v>324</v>
      </c>
      <c r="D44" s="44">
        <v>82</v>
      </c>
      <c r="E44" s="44">
        <v>801</v>
      </c>
      <c r="F44" s="44">
        <v>804</v>
      </c>
      <c r="G44" s="44">
        <v>883</v>
      </c>
    </row>
    <row r="45" spans="1:7" s="2" customFormat="1" ht="13" customHeight="1">
      <c r="A45" s="131"/>
      <c r="B45" s="129" t="s">
        <v>203</v>
      </c>
      <c r="C45" s="44">
        <v>14277</v>
      </c>
      <c r="D45" s="44">
        <v>720</v>
      </c>
      <c r="E45" s="44">
        <v>10460</v>
      </c>
      <c r="F45" s="44">
        <v>16184</v>
      </c>
      <c r="G45" s="44">
        <v>20706</v>
      </c>
    </row>
    <row r="46" spans="1:7" s="2" customFormat="1" ht="6" customHeight="1">
      <c r="A46" s="131"/>
      <c r="B46" s="30"/>
      <c r="C46" s="44"/>
      <c r="D46" s="44"/>
      <c r="E46" s="44"/>
      <c r="F46" s="44"/>
      <c r="G46" s="44"/>
    </row>
    <row r="47" spans="1:7" s="2" customFormat="1" ht="13" customHeight="1">
      <c r="A47" s="131" t="s">
        <v>237</v>
      </c>
      <c r="B47" s="129" t="s">
        <v>226</v>
      </c>
      <c r="C47" s="44">
        <v>310</v>
      </c>
      <c r="D47" s="44">
        <v>332</v>
      </c>
      <c r="E47" s="44">
        <v>414</v>
      </c>
      <c r="F47" s="44">
        <v>730</v>
      </c>
      <c r="G47" s="44">
        <v>679</v>
      </c>
    </row>
    <row r="48" spans="1:7" s="2" customFormat="1" ht="13" customHeight="1">
      <c r="A48" s="131"/>
      <c r="B48" s="129" t="s">
        <v>203</v>
      </c>
      <c r="C48" s="44">
        <v>9716</v>
      </c>
      <c r="D48" s="44">
        <v>4566</v>
      </c>
      <c r="E48" s="44">
        <v>7372</v>
      </c>
      <c r="F48" s="44">
        <v>9242</v>
      </c>
      <c r="G48" s="44">
        <v>10882</v>
      </c>
    </row>
    <row r="49" spans="1:7" s="2" customFormat="1" ht="6" customHeight="1">
      <c r="A49" s="131"/>
      <c r="B49" s="30"/>
      <c r="C49" s="44"/>
      <c r="D49" s="44"/>
      <c r="E49" s="44"/>
      <c r="F49" s="44"/>
      <c r="G49" s="44"/>
    </row>
    <row r="50" spans="1:7" s="2" customFormat="1" ht="13" customHeight="1">
      <c r="A50" s="131" t="s">
        <v>238</v>
      </c>
      <c r="B50" s="129" t="s">
        <v>226</v>
      </c>
      <c r="C50" s="44">
        <v>305</v>
      </c>
      <c r="D50" s="44">
        <v>424</v>
      </c>
      <c r="E50" s="44">
        <v>345</v>
      </c>
      <c r="F50" s="44">
        <v>559</v>
      </c>
      <c r="G50" s="44">
        <v>592</v>
      </c>
    </row>
    <row r="51" spans="1:7" s="2" customFormat="1" ht="13" customHeight="1">
      <c r="A51" s="131"/>
      <c r="B51" s="129" t="s">
        <v>203</v>
      </c>
      <c r="C51" s="44">
        <v>25841</v>
      </c>
      <c r="D51" s="44">
        <v>7220</v>
      </c>
      <c r="E51" s="44">
        <v>19093</v>
      </c>
      <c r="F51" s="44">
        <v>8977</v>
      </c>
      <c r="G51" s="44">
        <v>8216</v>
      </c>
    </row>
    <row r="52" spans="1:7" s="2" customFormat="1" ht="6" customHeight="1">
      <c r="A52" s="131"/>
      <c r="B52" s="30"/>
      <c r="C52" s="44"/>
      <c r="D52" s="44"/>
      <c r="E52" s="44"/>
      <c r="F52" s="44"/>
      <c r="G52" s="44"/>
    </row>
    <row r="53" spans="1:7" s="2" customFormat="1" ht="13" customHeight="1">
      <c r="A53" s="131" t="s">
        <v>303</v>
      </c>
      <c r="B53" s="129" t="s">
        <v>226</v>
      </c>
      <c r="C53" s="44">
        <v>345</v>
      </c>
      <c r="D53" s="44">
        <v>317</v>
      </c>
      <c r="E53" s="44">
        <v>379</v>
      </c>
      <c r="F53" s="44">
        <v>330</v>
      </c>
      <c r="G53" s="44">
        <v>288</v>
      </c>
    </row>
    <row r="54" spans="1:7" s="2" customFormat="1" ht="13" customHeight="1">
      <c r="A54" s="131"/>
      <c r="B54" s="129" t="s">
        <v>203</v>
      </c>
      <c r="C54" s="44">
        <v>5791</v>
      </c>
      <c r="D54" s="44">
        <v>4151</v>
      </c>
      <c r="E54" s="44">
        <v>4844</v>
      </c>
      <c r="F54" s="44">
        <v>4185</v>
      </c>
      <c r="G54" s="44">
        <v>3598</v>
      </c>
    </row>
    <row r="55" spans="1:7" s="2" customFormat="1" ht="6" customHeight="1">
      <c r="A55" s="131"/>
      <c r="B55" s="30"/>
      <c r="C55" s="44"/>
      <c r="D55" s="44"/>
      <c r="E55" s="44"/>
      <c r="F55" s="44"/>
      <c r="G55" s="44"/>
    </row>
    <row r="56" spans="1:7" s="2" customFormat="1" ht="13" customHeight="1">
      <c r="A56" s="131" t="s">
        <v>221</v>
      </c>
      <c r="B56" s="129" t="s">
        <v>226</v>
      </c>
      <c r="C56" s="44">
        <v>2454</v>
      </c>
      <c r="D56" s="44">
        <v>1501</v>
      </c>
      <c r="E56" s="44">
        <v>2197</v>
      </c>
      <c r="F56" s="44">
        <v>2379</v>
      </c>
      <c r="G56" s="44">
        <v>2409</v>
      </c>
    </row>
    <row r="57" spans="1:7" s="2" customFormat="1" ht="13" customHeight="1">
      <c r="A57" s="131"/>
      <c r="B57" s="129" t="s">
        <v>203</v>
      </c>
      <c r="C57" s="44">
        <v>41896</v>
      </c>
      <c r="D57" s="44">
        <v>21070</v>
      </c>
      <c r="E57" s="44">
        <v>32793</v>
      </c>
      <c r="F57" s="44">
        <v>39124</v>
      </c>
      <c r="G57" s="44">
        <v>40614</v>
      </c>
    </row>
    <row r="58" spans="1:7" s="2" customFormat="1" ht="6" customHeight="1">
      <c r="A58" s="131"/>
      <c r="B58" s="30"/>
      <c r="C58" s="85"/>
      <c r="D58" s="85"/>
      <c r="E58" s="85"/>
      <c r="F58" s="85"/>
      <c r="G58" s="85"/>
    </row>
    <row r="59" spans="1:7" s="2" customFormat="1" ht="13" customHeight="1">
      <c r="A59" s="131" t="s">
        <v>239</v>
      </c>
      <c r="B59" s="129" t="s">
        <v>226</v>
      </c>
      <c r="C59" s="44"/>
      <c r="D59" s="44"/>
      <c r="E59" s="44"/>
      <c r="F59" s="44"/>
      <c r="G59" s="44"/>
    </row>
    <row r="60" spans="1:7" s="2" customFormat="1" ht="13" customHeight="1">
      <c r="A60" s="131"/>
      <c r="B60" s="129" t="s">
        <v>203</v>
      </c>
      <c r="C60" s="44">
        <v>59781</v>
      </c>
      <c r="D60" s="44">
        <v>22751</v>
      </c>
      <c r="E60" s="44">
        <v>32499</v>
      </c>
      <c r="F60" s="44">
        <v>38898</v>
      </c>
      <c r="G60" s="44">
        <v>45346</v>
      </c>
    </row>
    <row r="61" spans="1:7" s="2" customFormat="1" ht="6" customHeight="1">
      <c r="A61" s="131"/>
      <c r="B61" s="30"/>
      <c r="C61" s="85"/>
      <c r="D61" s="85"/>
      <c r="E61" s="85"/>
      <c r="F61" s="85"/>
      <c r="G61" s="85"/>
    </row>
    <row r="62" spans="1:7" s="134" customFormat="1" ht="13" customHeight="1">
      <c r="A62" s="131" t="s">
        <v>240</v>
      </c>
      <c r="B62" s="129" t="s">
        <v>226</v>
      </c>
      <c r="C62" s="52">
        <v>8105</v>
      </c>
      <c r="D62" s="190">
        <v>6413</v>
      </c>
      <c r="E62" s="190">
        <v>7923</v>
      </c>
      <c r="F62" s="190">
        <v>8101</v>
      </c>
      <c r="G62" s="190">
        <v>8111</v>
      </c>
    </row>
    <row r="63" spans="1:7" s="134" customFormat="1" ht="13" customHeight="1">
      <c r="A63" s="131"/>
      <c r="B63" s="129" t="s">
        <v>203</v>
      </c>
      <c r="C63" s="52">
        <v>231625</v>
      </c>
      <c r="D63" s="190">
        <v>121939</v>
      </c>
      <c r="E63" s="190">
        <v>158534</v>
      </c>
      <c r="F63" s="190">
        <v>190492</v>
      </c>
      <c r="G63" s="190">
        <v>207525</v>
      </c>
    </row>
    <row r="64" spans="1:7" s="2" customFormat="1" ht="6" customHeight="1">
      <c r="A64" s="120"/>
      <c r="B64" s="86"/>
      <c r="C64" s="3"/>
      <c r="D64" s="3"/>
      <c r="E64" s="3"/>
      <c r="F64" s="3"/>
      <c r="G64" s="3"/>
    </row>
    <row r="65" spans="1:9" s="134" customFormat="1" ht="13" customHeight="1">
      <c r="G65" s="209" t="s">
        <v>241</v>
      </c>
    </row>
    <row r="66" spans="1:9" s="134" customFormat="1" ht="14.25" customHeight="1">
      <c r="A66" s="432" t="s">
        <v>347</v>
      </c>
      <c r="B66" s="432"/>
      <c r="C66" s="432"/>
      <c r="D66" s="432"/>
      <c r="E66" s="432"/>
      <c r="F66" s="432"/>
      <c r="G66" s="432"/>
    </row>
    <row r="67" spans="1:9" s="2" customFormat="1" ht="16.899999999999999" customHeight="1">
      <c r="A67" s="87"/>
      <c r="B67" s="87"/>
      <c r="D67" s="36"/>
      <c r="E67" s="36"/>
      <c r="F67" s="36"/>
      <c r="G67" s="36"/>
      <c r="H67" s="36"/>
      <c r="I67" s="36"/>
    </row>
    <row r="68" spans="1:9" s="2" customFormat="1" ht="16.899999999999999" customHeight="1">
      <c r="A68" s="87"/>
      <c r="B68" s="87"/>
      <c r="D68" s="36"/>
      <c r="E68" s="36"/>
      <c r="F68" s="36"/>
      <c r="G68" s="36"/>
      <c r="H68" s="36"/>
      <c r="I68" s="36"/>
    </row>
    <row r="69" spans="1:9" s="2" customFormat="1" ht="16.899999999999999" customHeight="1">
      <c r="A69" s="87"/>
      <c r="B69" s="87"/>
      <c r="D69" s="36"/>
      <c r="E69" s="36"/>
      <c r="F69" s="36"/>
      <c r="G69" s="36"/>
      <c r="H69" s="36"/>
      <c r="I69" s="36"/>
    </row>
    <row r="70" spans="1:9" s="2" customFormat="1" ht="16.899999999999999" customHeight="1">
      <c r="A70" s="87"/>
      <c r="B70" s="87"/>
      <c r="D70" s="36"/>
      <c r="E70" s="36"/>
      <c r="F70" s="36"/>
      <c r="G70" s="36"/>
      <c r="H70" s="36"/>
      <c r="I70" s="36"/>
    </row>
    <row r="71" spans="1:9" s="2" customFormat="1" ht="16.899999999999999" customHeight="1">
      <c r="A71" s="87"/>
      <c r="B71" s="87"/>
      <c r="D71" s="36"/>
      <c r="E71" s="36"/>
      <c r="F71" s="36"/>
      <c r="G71" s="36"/>
      <c r="H71" s="36"/>
      <c r="I71" s="36"/>
    </row>
    <row r="72" spans="1:9" ht="16.899999999999999" customHeight="1">
      <c r="A72" s="88"/>
      <c r="B72" s="88"/>
    </row>
    <row r="73" spans="1:9" ht="16.899999999999999" customHeight="1">
      <c r="A73" s="88"/>
      <c r="B73" s="88"/>
    </row>
    <row r="74" spans="1:9" ht="16.899999999999999" customHeight="1">
      <c r="A74" s="88"/>
      <c r="B74" s="88"/>
    </row>
    <row r="75" spans="1:9" ht="16.899999999999999" customHeight="1">
      <c r="A75" s="88"/>
      <c r="B75" s="88"/>
    </row>
    <row r="76" spans="1:9" ht="16.899999999999999" customHeight="1">
      <c r="A76" s="88"/>
      <c r="B76" s="88"/>
    </row>
    <row r="77" spans="1:9" ht="16.899999999999999" customHeight="1">
      <c r="A77" s="88"/>
      <c r="B77" s="88"/>
    </row>
    <row r="78" spans="1:9" ht="16.899999999999999" customHeight="1">
      <c r="A78" s="88"/>
      <c r="B78" s="88"/>
    </row>
    <row r="79" spans="1:9" ht="16.899999999999999" customHeight="1">
      <c r="A79" s="88"/>
      <c r="B79" s="88"/>
    </row>
    <row r="80" spans="1:9" ht="16.899999999999999" customHeight="1">
      <c r="A80" s="88"/>
      <c r="B80" s="88"/>
    </row>
    <row r="81" spans="1:2" ht="16.899999999999999" customHeight="1">
      <c r="A81" s="88"/>
      <c r="B81" s="88"/>
    </row>
    <row r="82" spans="1:2" ht="16.899999999999999" customHeight="1">
      <c r="A82" s="88"/>
      <c r="B82" s="88"/>
    </row>
    <row r="83" spans="1:2" ht="16.899999999999999" customHeight="1">
      <c r="A83" s="88"/>
      <c r="B83" s="88"/>
    </row>
    <row r="84" spans="1:2" ht="16.899999999999999" customHeight="1">
      <c r="A84" s="88"/>
      <c r="B84" s="88"/>
    </row>
    <row r="85" spans="1:2" ht="16.899999999999999" customHeight="1">
      <c r="A85" s="88"/>
      <c r="B85" s="88"/>
    </row>
    <row r="86" spans="1:2" ht="16.899999999999999" customHeight="1">
      <c r="A86" s="88"/>
      <c r="B86" s="88"/>
    </row>
    <row r="87" spans="1:2" ht="12" customHeight="1">
      <c r="A87" s="88"/>
      <c r="B87" s="88"/>
    </row>
    <row r="88" spans="1:2" ht="12" customHeight="1">
      <c r="A88" s="88"/>
      <c r="B88" s="88"/>
    </row>
    <row r="89" spans="1:2" ht="12" customHeight="1">
      <c r="A89" s="88"/>
      <c r="B89" s="88"/>
    </row>
    <row r="90" spans="1:2" ht="12" customHeight="1">
      <c r="A90" s="88"/>
      <c r="B90" s="88"/>
    </row>
    <row r="91" spans="1:2" ht="12" customHeight="1">
      <c r="A91" s="88"/>
      <c r="B91" s="88"/>
    </row>
    <row r="92" spans="1:2" ht="12" customHeight="1">
      <c r="A92" s="88"/>
      <c r="B92" s="88"/>
    </row>
    <row r="93" spans="1:2" ht="12" customHeight="1">
      <c r="A93" s="88"/>
      <c r="B93" s="88"/>
    </row>
    <row r="94" spans="1:2" ht="12" customHeight="1">
      <c r="A94" s="88"/>
      <c r="B94" s="88"/>
    </row>
    <row r="95" spans="1:2" ht="12" customHeight="1"/>
    <row r="96" spans="1:2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</sheetData>
  <mergeCells count="1">
    <mergeCell ref="A66:G66"/>
  </mergeCells>
  <phoneticPr fontId="1"/>
  <printOptions horizontalCentered="1"/>
  <pageMargins left="0.98425196850393704" right="0.98425196850393704" top="1.1811023622047245" bottom="1.1811023622047245" header="0.78740157480314965" footer="0.59055118110236227"/>
  <pageSetup paperSize="9" firstPageNumber="87" orientation="portrait" useFirstPageNumber="1" horizontalDpi="400" verticalDpi="400" r:id="rId1"/>
  <headerFooter scaleWithDoc="0" alignWithMargins="0">
    <oddHeader>&amp;C&amp;12L　教育・文化</oddHeader>
    <oddFooter>&amp;C&amp;12&amp;P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126"/>
  <sheetViews>
    <sheetView zoomScale="90" zoomScaleNormal="90" workbookViewId="0"/>
  </sheetViews>
  <sheetFormatPr defaultColWidth="9.09765625" defaultRowHeight="12"/>
  <cols>
    <col min="1" max="1" width="16.69921875" style="14" customWidth="1"/>
    <col min="2" max="2" width="8.69921875" style="14" customWidth="1"/>
    <col min="3" max="6" width="12.69921875" style="22" customWidth="1"/>
    <col min="7" max="7" width="12.69921875" style="94" customWidth="1"/>
    <col min="8" max="8" width="9.296875" style="14" customWidth="1"/>
    <col min="9" max="10" width="11.296875" style="14" customWidth="1"/>
    <col min="11" max="11" width="7.3984375" style="14" customWidth="1"/>
    <col min="12" max="13" width="7.296875" style="14" customWidth="1"/>
    <col min="14" max="14" width="11.69921875" style="14" customWidth="1"/>
    <col min="15" max="15" width="9.09765625" style="14"/>
    <col min="16" max="17" width="10.296875" style="14" bestFit="1" customWidth="1"/>
    <col min="18" max="16384" width="9.09765625" style="14"/>
  </cols>
  <sheetData>
    <row r="1" spans="1:13" ht="20.149999999999999" customHeight="1">
      <c r="A1" s="8" t="s">
        <v>313</v>
      </c>
      <c r="B1" s="8"/>
      <c r="C1" s="12"/>
      <c r="D1" s="12"/>
      <c r="E1" s="12"/>
      <c r="F1" s="12"/>
      <c r="G1" s="89"/>
      <c r="H1" s="13"/>
      <c r="I1" s="13"/>
      <c r="J1" s="13"/>
      <c r="K1" s="13"/>
      <c r="L1" s="13"/>
      <c r="M1" s="13"/>
    </row>
    <row r="2" spans="1:13" ht="13" customHeight="1">
      <c r="A2" s="12"/>
      <c r="B2" s="12"/>
      <c r="C2" s="135"/>
      <c r="D2" s="135"/>
      <c r="E2" s="135"/>
      <c r="F2" s="135"/>
      <c r="G2" s="90" t="s">
        <v>242</v>
      </c>
      <c r="H2" s="13"/>
      <c r="I2" s="13"/>
      <c r="J2" s="13"/>
    </row>
    <row r="3" spans="1:13" s="2" customFormat="1" ht="12" customHeight="1">
      <c r="A3" s="122"/>
      <c r="B3" s="122" t="s">
        <v>225</v>
      </c>
      <c r="C3" s="123" t="s">
        <v>320</v>
      </c>
      <c r="D3" s="210">
        <v>2</v>
      </c>
      <c r="E3" s="215">
        <v>3</v>
      </c>
      <c r="F3" s="251">
        <v>4</v>
      </c>
      <c r="G3" s="309">
        <v>5</v>
      </c>
    </row>
    <row r="4" spans="1:13" s="2" customFormat="1" ht="5.15" customHeight="1">
      <c r="A4" s="118"/>
      <c r="B4" s="129"/>
      <c r="C4" s="52"/>
      <c r="D4" s="190"/>
      <c r="E4" s="190"/>
      <c r="F4" s="190"/>
      <c r="G4" s="190"/>
    </row>
    <row r="5" spans="1:13" s="2" customFormat="1" ht="12" customHeight="1">
      <c r="A5" s="131" t="s">
        <v>243</v>
      </c>
      <c r="B5" s="129" t="s">
        <v>226</v>
      </c>
      <c r="C5" s="52">
        <v>184</v>
      </c>
      <c r="D5" s="190">
        <v>179</v>
      </c>
      <c r="E5" s="190">
        <v>195</v>
      </c>
      <c r="F5" s="190">
        <v>189</v>
      </c>
      <c r="G5" s="190">
        <v>171</v>
      </c>
    </row>
    <row r="6" spans="1:13" s="2" customFormat="1" ht="12" customHeight="1">
      <c r="A6" s="131" t="s">
        <v>244</v>
      </c>
      <c r="B6" s="129" t="s">
        <v>203</v>
      </c>
      <c r="C6" s="52">
        <v>4484</v>
      </c>
      <c r="D6" s="190">
        <v>3433</v>
      </c>
      <c r="E6" s="190">
        <v>3777</v>
      </c>
      <c r="F6" s="190">
        <v>5589</v>
      </c>
      <c r="G6" s="190">
        <v>3727</v>
      </c>
    </row>
    <row r="7" spans="1:13" s="2" customFormat="1" ht="4.5" customHeight="1">
      <c r="A7" s="131"/>
      <c r="B7" s="129"/>
      <c r="C7" s="52"/>
      <c r="D7" s="190"/>
      <c r="E7" s="190"/>
      <c r="F7" s="190"/>
      <c r="G7" s="190"/>
    </row>
    <row r="8" spans="1:13" s="2" customFormat="1" ht="12" customHeight="1">
      <c r="A8" s="131" t="s">
        <v>245</v>
      </c>
      <c r="B8" s="129" t="s">
        <v>226</v>
      </c>
      <c r="C8" s="52">
        <v>45</v>
      </c>
      <c r="D8" s="190">
        <v>0</v>
      </c>
      <c r="E8" s="235" t="s">
        <v>289</v>
      </c>
      <c r="F8" s="235" t="s">
        <v>289</v>
      </c>
      <c r="G8" s="235" t="s">
        <v>325</v>
      </c>
    </row>
    <row r="9" spans="1:13" s="2" customFormat="1" ht="12" customHeight="1">
      <c r="A9" s="131" t="s">
        <v>244</v>
      </c>
      <c r="B9" s="129" t="s">
        <v>203</v>
      </c>
      <c r="C9" s="52">
        <v>1155</v>
      </c>
      <c r="D9" s="190">
        <v>0</v>
      </c>
      <c r="E9" s="235" t="s">
        <v>289</v>
      </c>
      <c r="F9" s="235" t="s">
        <v>289</v>
      </c>
      <c r="G9" s="235" t="s">
        <v>325</v>
      </c>
    </row>
    <row r="10" spans="1:13" s="2" customFormat="1" ht="4.5" customHeight="1">
      <c r="A10" s="131"/>
      <c r="B10" s="129"/>
      <c r="C10" s="52"/>
      <c r="D10" s="190"/>
      <c r="E10" s="190"/>
      <c r="F10" s="190"/>
      <c r="G10" s="190"/>
    </row>
    <row r="11" spans="1:13" s="2" customFormat="1" ht="12" customHeight="1">
      <c r="A11" s="131" t="s">
        <v>246</v>
      </c>
      <c r="B11" s="129" t="s">
        <v>226</v>
      </c>
      <c r="C11" s="52">
        <v>143</v>
      </c>
      <c r="D11" s="190">
        <v>111</v>
      </c>
      <c r="E11" s="190">
        <v>137</v>
      </c>
      <c r="F11" s="190">
        <v>158</v>
      </c>
      <c r="G11" s="190">
        <v>150</v>
      </c>
    </row>
    <row r="12" spans="1:13" s="2" customFormat="1" ht="12" customHeight="1">
      <c r="A12" s="131" t="s">
        <v>244</v>
      </c>
      <c r="B12" s="129" t="s">
        <v>203</v>
      </c>
      <c r="C12" s="52">
        <v>6075</v>
      </c>
      <c r="D12" s="190">
        <v>4029</v>
      </c>
      <c r="E12" s="190">
        <v>6248</v>
      </c>
      <c r="F12" s="190">
        <v>6829</v>
      </c>
      <c r="G12" s="190">
        <v>6296</v>
      </c>
    </row>
    <row r="13" spans="1:13" s="2" customFormat="1" ht="4.5" customHeight="1">
      <c r="A13" s="131"/>
      <c r="B13" s="129"/>
      <c r="C13" s="52"/>
      <c r="D13" s="190"/>
      <c r="E13" s="190"/>
      <c r="F13" s="190"/>
      <c r="G13" s="190"/>
    </row>
    <row r="14" spans="1:13" s="2" customFormat="1" ht="12" customHeight="1">
      <c r="A14" s="131" t="s">
        <v>247</v>
      </c>
      <c r="B14" s="129" t="s">
        <v>226</v>
      </c>
      <c r="C14" s="52">
        <v>142</v>
      </c>
      <c r="D14" s="190">
        <v>104</v>
      </c>
      <c r="E14" s="190">
        <v>105</v>
      </c>
      <c r="F14" s="190">
        <v>104</v>
      </c>
      <c r="G14" s="190">
        <v>97</v>
      </c>
    </row>
    <row r="15" spans="1:13" s="2" customFormat="1" ht="12" customHeight="1">
      <c r="A15" s="131" t="s">
        <v>244</v>
      </c>
      <c r="B15" s="129" t="s">
        <v>203</v>
      </c>
      <c r="C15" s="52">
        <v>4664</v>
      </c>
      <c r="D15" s="190">
        <v>3293</v>
      </c>
      <c r="E15" s="190">
        <v>4278</v>
      </c>
      <c r="F15" s="190">
        <v>3222</v>
      </c>
      <c r="G15" s="190">
        <v>3048</v>
      </c>
    </row>
    <row r="16" spans="1:13" s="2" customFormat="1" ht="4.5" customHeight="1">
      <c r="A16" s="131"/>
      <c r="B16" s="129"/>
      <c r="C16" s="52"/>
      <c r="D16" s="190"/>
      <c r="E16" s="190"/>
      <c r="F16" s="190"/>
      <c r="G16" s="190"/>
    </row>
    <row r="17" spans="1:7" s="2" customFormat="1" ht="12" customHeight="1">
      <c r="A17" s="131" t="s">
        <v>248</v>
      </c>
      <c r="B17" s="129" t="s">
        <v>226</v>
      </c>
      <c r="C17" s="52">
        <v>164</v>
      </c>
      <c r="D17" s="190">
        <v>119</v>
      </c>
      <c r="E17" s="190">
        <v>152</v>
      </c>
      <c r="F17" s="190">
        <v>161</v>
      </c>
      <c r="G17" s="190">
        <v>159</v>
      </c>
    </row>
    <row r="18" spans="1:7" s="2" customFormat="1" ht="12" customHeight="1">
      <c r="A18" s="131" t="s">
        <v>244</v>
      </c>
      <c r="B18" s="129" t="s">
        <v>203</v>
      </c>
      <c r="C18" s="52">
        <v>6779</v>
      </c>
      <c r="D18" s="190">
        <v>4213</v>
      </c>
      <c r="E18" s="190">
        <v>5826</v>
      </c>
      <c r="F18" s="190">
        <v>5919</v>
      </c>
      <c r="G18" s="190">
        <v>5832</v>
      </c>
    </row>
    <row r="19" spans="1:7" s="2" customFormat="1" ht="4.5" customHeight="1">
      <c r="A19" s="131"/>
      <c r="B19" s="129"/>
      <c r="C19" s="52"/>
      <c r="D19" s="190"/>
      <c r="E19" s="190"/>
      <c r="F19" s="190"/>
      <c r="G19" s="190"/>
    </row>
    <row r="20" spans="1:7" s="2" customFormat="1" ht="12" customHeight="1">
      <c r="A20" s="91" t="s">
        <v>249</v>
      </c>
      <c r="B20" s="129" t="s">
        <v>226</v>
      </c>
      <c r="C20" s="52">
        <v>102</v>
      </c>
      <c r="D20" s="190">
        <v>89</v>
      </c>
      <c r="E20" s="190">
        <v>58</v>
      </c>
      <c r="F20" s="190">
        <v>35</v>
      </c>
      <c r="G20" s="190">
        <v>51</v>
      </c>
    </row>
    <row r="21" spans="1:7" s="2" customFormat="1" ht="12" customHeight="1">
      <c r="A21" s="131" t="s">
        <v>244</v>
      </c>
      <c r="B21" s="129" t="s">
        <v>203</v>
      </c>
      <c r="C21" s="52">
        <v>3007</v>
      </c>
      <c r="D21" s="190">
        <v>2408</v>
      </c>
      <c r="E21" s="190">
        <v>1375</v>
      </c>
      <c r="F21" s="190">
        <v>1059</v>
      </c>
      <c r="G21" s="190">
        <v>1791</v>
      </c>
    </row>
    <row r="22" spans="1:7" s="2" customFormat="1" ht="4.5" customHeight="1">
      <c r="A22" s="131"/>
      <c r="B22" s="129"/>
      <c r="C22" s="52"/>
      <c r="D22" s="190"/>
      <c r="E22" s="190"/>
      <c r="F22" s="190"/>
      <c r="G22" s="190"/>
    </row>
    <row r="23" spans="1:7" s="2" customFormat="1" ht="12" customHeight="1">
      <c r="A23" s="131" t="s">
        <v>250</v>
      </c>
      <c r="B23" s="129" t="s">
        <v>226</v>
      </c>
      <c r="C23" s="52">
        <v>118</v>
      </c>
      <c r="D23" s="190">
        <v>99</v>
      </c>
      <c r="E23" s="190">
        <v>112</v>
      </c>
      <c r="F23" s="190">
        <v>140</v>
      </c>
      <c r="G23" s="190">
        <v>129</v>
      </c>
    </row>
    <row r="24" spans="1:7" s="2" customFormat="1" ht="12" customHeight="1">
      <c r="A24" s="131" t="s">
        <v>244</v>
      </c>
      <c r="B24" s="129" t="s">
        <v>203</v>
      </c>
      <c r="C24" s="52">
        <v>3741</v>
      </c>
      <c r="D24" s="190">
        <v>2335</v>
      </c>
      <c r="E24" s="190">
        <v>2784</v>
      </c>
      <c r="F24" s="190">
        <v>3462</v>
      </c>
      <c r="G24" s="190">
        <v>3545</v>
      </c>
    </row>
    <row r="25" spans="1:7" s="2" customFormat="1" ht="4.5" customHeight="1">
      <c r="A25" s="84"/>
      <c r="B25" s="139"/>
      <c r="C25" s="52"/>
      <c r="D25" s="190"/>
      <c r="E25" s="190"/>
      <c r="F25" s="190"/>
      <c r="G25" s="190"/>
    </row>
    <row r="26" spans="1:7" s="2" customFormat="1" ht="12" customHeight="1">
      <c r="A26" s="131" t="s">
        <v>251</v>
      </c>
      <c r="B26" s="129" t="s">
        <v>226</v>
      </c>
      <c r="C26" s="52">
        <v>99</v>
      </c>
      <c r="D26" s="190">
        <v>80</v>
      </c>
      <c r="E26" s="190">
        <v>65</v>
      </c>
      <c r="F26" s="190">
        <v>49</v>
      </c>
      <c r="G26" s="190">
        <v>60</v>
      </c>
    </row>
    <row r="27" spans="1:7" s="2" customFormat="1" ht="12" customHeight="1">
      <c r="A27" s="131" t="s">
        <v>244</v>
      </c>
      <c r="B27" s="129" t="s">
        <v>203</v>
      </c>
      <c r="C27" s="52">
        <v>2841</v>
      </c>
      <c r="D27" s="190">
        <v>2451</v>
      </c>
      <c r="E27" s="190">
        <v>1941</v>
      </c>
      <c r="F27" s="190">
        <v>1667</v>
      </c>
      <c r="G27" s="190">
        <v>1788</v>
      </c>
    </row>
    <row r="28" spans="1:7" s="2" customFormat="1" ht="4.5" customHeight="1">
      <c r="A28" s="84"/>
      <c r="B28" s="139"/>
      <c r="C28" s="52"/>
      <c r="D28" s="190"/>
      <c r="E28" s="190"/>
      <c r="F28" s="190"/>
      <c r="G28" s="190"/>
    </row>
    <row r="29" spans="1:7" s="2" customFormat="1" ht="12" customHeight="1">
      <c r="A29" s="131" t="s">
        <v>252</v>
      </c>
      <c r="B29" s="129" t="s">
        <v>226</v>
      </c>
      <c r="C29" s="52">
        <v>1524</v>
      </c>
      <c r="D29" s="190">
        <v>1572</v>
      </c>
      <c r="E29" s="190">
        <v>1703</v>
      </c>
      <c r="F29" s="190">
        <v>1546</v>
      </c>
      <c r="G29" s="190">
        <v>1696</v>
      </c>
    </row>
    <row r="30" spans="1:7" s="2" customFormat="1" ht="12" customHeight="1">
      <c r="A30" s="131" t="s">
        <v>244</v>
      </c>
      <c r="B30" s="129" t="s">
        <v>203</v>
      </c>
      <c r="C30" s="52">
        <v>9553</v>
      </c>
      <c r="D30" s="190">
        <v>7865</v>
      </c>
      <c r="E30" s="190">
        <v>7895</v>
      </c>
      <c r="F30" s="190">
        <v>7752</v>
      </c>
      <c r="G30" s="190">
        <v>9043</v>
      </c>
    </row>
    <row r="31" spans="1:7" s="2" customFormat="1" ht="4.5" customHeight="1">
      <c r="A31" s="131"/>
      <c r="B31" s="129"/>
      <c r="C31" s="52"/>
      <c r="D31" s="190"/>
      <c r="E31" s="190"/>
      <c r="F31" s="190"/>
      <c r="G31" s="190"/>
    </row>
    <row r="32" spans="1:7" s="2" customFormat="1" ht="12" customHeight="1">
      <c r="A32" s="131" t="s">
        <v>253</v>
      </c>
      <c r="B32" s="129" t="s">
        <v>226</v>
      </c>
      <c r="C32" s="52">
        <v>338</v>
      </c>
      <c r="D32" s="190">
        <v>468</v>
      </c>
      <c r="E32" s="190">
        <v>494</v>
      </c>
      <c r="F32" s="190">
        <v>461</v>
      </c>
      <c r="G32" s="190">
        <v>460</v>
      </c>
    </row>
    <row r="33" spans="1:7" s="2" customFormat="1" ht="12" customHeight="1">
      <c r="A33" s="131" t="s">
        <v>244</v>
      </c>
      <c r="B33" s="129" t="s">
        <v>203</v>
      </c>
      <c r="C33" s="52">
        <v>1749</v>
      </c>
      <c r="D33" s="190">
        <v>2244</v>
      </c>
      <c r="E33" s="190">
        <v>2262</v>
      </c>
      <c r="F33" s="190">
        <v>2206</v>
      </c>
      <c r="G33" s="190">
        <v>2380</v>
      </c>
    </row>
    <row r="34" spans="1:7" s="2" customFormat="1" ht="4.5" customHeight="1">
      <c r="A34" s="131"/>
      <c r="B34" s="129"/>
      <c r="C34" s="52"/>
      <c r="D34" s="190"/>
      <c r="E34" s="190"/>
      <c r="F34" s="190"/>
      <c r="G34" s="190"/>
    </row>
    <row r="35" spans="1:7" s="2" customFormat="1" ht="12" customHeight="1">
      <c r="A35" s="131" t="s">
        <v>243</v>
      </c>
      <c r="B35" s="129" t="s">
        <v>226</v>
      </c>
      <c r="C35" s="52">
        <v>366</v>
      </c>
      <c r="D35" s="190">
        <v>354</v>
      </c>
      <c r="E35" s="190">
        <v>356</v>
      </c>
      <c r="F35" s="190">
        <v>367</v>
      </c>
      <c r="G35" s="190">
        <v>328</v>
      </c>
    </row>
    <row r="36" spans="1:7" s="2" customFormat="1" ht="12" customHeight="1">
      <c r="A36" s="131"/>
      <c r="B36" s="129" t="s">
        <v>203</v>
      </c>
      <c r="C36" s="52">
        <v>27626</v>
      </c>
      <c r="D36" s="190">
        <v>8949</v>
      </c>
      <c r="E36" s="190">
        <v>8304</v>
      </c>
      <c r="F36" s="190">
        <v>13776</v>
      </c>
      <c r="G36" s="190">
        <v>12991</v>
      </c>
    </row>
    <row r="37" spans="1:7" s="2" customFormat="1" ht="4.5" customHeight="1">
      <c r="A37" s="131"/>
      <c r="B37" s="129"/>
      <c r="C37" s="52"/>
      <c r="D37" s="190"/>
      <c r="E37" s="190"/>
      <c r="F37" s="190"/>
      <c r="G37" s="190"/>
    </row>
    <row r="38" spans="1:7" s="2" customFormat="1" ht="12" customHeight="1">
      <c r="A38" s="131" t="s">
        <v>245</v>
      </c>
      <c r="B38" s="129" t="s">
        <v>226</v>
      </c>
      <c r="C38" s="52">
        <v>145</v>
      </c>
      <c r="D38" s="190">
        <v>171</v>
      </c>
      <c r="E38" s="190">
        <v>187</v>
      </c>
      <c r="F38" s="190">
        <v>153</v>
      </c>
      <c r="G38" s="190">
        <v>176</v>
      </c>
    </row>
    <row r="39" spans="1:7" s="2" customFormat="1" ht="12" customHeight="1">
      <c r="A39" s="131"/>
      <c r="B39" s="129" t="s">
        <v>203</v>
      </c>
      <c r="C39" s="52">
        <v>3190</v>
      </c>
      <c r="D39" s="190">
        <v>3491</v>
      </c>
      <c r="E39" s="190">
        <v>4072</v>
      </c>
      <c r="F39" s="190">
        <v>3430</v>
      </c>
      <c r="G39" s="190">
        <v>4266</v>
      </c>
    </row>
    <row r="40" spans="1:7" s="2" customFormat="1" ht="4.5" customHeight="1">
      <c r="A40" s="131"/>
      <c r="B40" s="129"/>
      <c r="C40" s="52"/>
      <c r="D40" s="190"/>
      <c r="E40" s="190"/>
      <c r="F40" s="190"/>
      <c r="G40" s="190"/>
    </row>
    <row r="41" spans="1:7" s="2" customFormat="1" ht="12" customHeight="1">
      <c r="A41" s="131" t="s">
        <v>252</v>
      </c>
      <c r="B41" s="129" t="s">
        <v>226</v>
      </c>
      <c r="C41" s="52">
        <v>3748</v>
      </c>
      <c r="D41" s="190">
        <v>3745</v>
      </c>
      <c r="E41" s="190">
        <v>4297</v>
      </c>
      <c r="F41" s="190">
        <v>3969</v>
      </c>
      <c r="G41" s="190">
        <v>3923</v>
      </c>
    </row>
    <row r="42" spans="1:7" s="2" customFormat="1" ht="12" customHeight="1">
      <c r="A42" s="131"/>
      <c r="B42" s="129" t="s">
        <v>203</v>
      </c>
      <c r="C42" s="52">
        <v>22378</v>
      </c>
      <c r="D42" s="190">
        <v>21667</v>
      </c>
      <c r="E42" s="190">
        <v>23443</v>
      </c>
      <c r="F42" s="190">
        <v>21369</v>
      </c>
      <c r="G42" s="190">
        <v>21604</v>
      </c>
    </row>
    <row r="43" spans="1:7" s="2" customFormat="1" ht="4.5" customHeight="1">
      <c r="A43" s="131"/>
      <c r="B43" s="129"/>
      <c r="C43" s="52"/>
      <c r="D43" s="190"/>
      <c r="E43" s="190"/>
      <c r="F43" s="190"/>
      <c r="G43" s="190"/>
    </row>
    <row r="44" spans="1:7" s="2" customFormat="1" ht="12" customHeight="1">
      <c r="A44" s="131" t="s">
        <v>253</v>
      </c>
      <c r="B44" s="129" t="s">
        <v>226</v>
      </c>
      <c r="C44" s="52">
        <v>1241</v>
      </c>
      <c r="D44" s="190">
        <v>1374</v>
      </c>
      <c r="E44" s="190">
        <v>1604</v>
      </c>
      <c r="F44" s="190">
        <v>1346</v>
      </c>
      <c r="G44" s="190">
        <v>1178</v>
      </c>
    </row>
    <row r="45" spans="1:7" s="2" customFormat="1" ht="12" customHeight="1">
      <c r="A45" s="131"/>
      <c r="B45" s="129" t="s">
        <v>203</v>
      </c>
      <c r="C45" s="52">
        <v>7844</v>
      </c>
      <c r="D45" s="190">
        <v>7886</v>
      </c>
      <c r="E45" s="190">
        <v>8678</v>
      </c>
      <c r="F45" s="190">
        <v>7747</v>
      </c>
      <c r="G45" s="190">
        <v>7364</v>
      </c>
    </row>
    <row r="46" spans="1:7" s="2" customFormat="1" ht="4.5" customHeight="1">
      <c r="A46" s="119"/>
      <c r="B46" s="129"/>
      <c r="C46" s="52"/>
      <c r="D46" s="190"/>
      <c r="E46" s="190"/>
      <c r="F46" s="190"/>
      <c r="G46" s="190"/>
    </row>
    <row r="47" spans="1:7" s="2" customFormat="1" ht="12" customHeight="1">
      <c r="A47" s="131" t="s">
        <v>254</v>
      </c>
      <c r="B47" s="129" t="s">
        <v>226</v>
      </c>
      <c r="C47" s="52">
        <v>400</v>
      </c>
      <c r="D47" s="190">
        <v>321</v>
      </c>
      <c r="E47" s="190">
        <v>419</v>
      </c>
      <c r="F47" s="190">
        <v>398</v>
      </c>
      <c r="G47" s="190">
        <v>293</v>
      </c>
    </row>
    <row r="48" spans="1:7" s="2" customFormat="1" ht="12" customHeight="1">
      <c r="A48" s="121"/>
      <c r="B48" s="129" t="s">
        <v>203</v>
      </c>
      <c r="C48" s="52">
        <v>31521</v>
      </c>
      <c r="D48" s="190">
        <v>7708</v>
      </c>
      <c r="E48" s="190">
        <v>8721</v>
      </c>
      <c r="F48" s="190">
        <v>12932</v>
      </c>
      <c r="G48" s="190">
        <v>11786</v>
      </c>
    </row>
    <row r="49" spans="1:7" s="2" customFormat="1" ht="4.5" customHeight="1">
      <c r="A49" s="121"/>
      <c r="B49" s="30"/>
      <c r="C49" s="52"/>
      <c r="D49" s="190"/>
      <c r="E49" s="190"/>
      <c r="F49" s="190"/>
      <c r="G49" s="190"/>
    </row>
    <row r="50" spans="1:7" s="2" customFormat="1" ht="12" customHeight="1">
      <c r="A50" s="131" t="s">
        <v>255</v>
      </c>
      <c r="B50" s="129" t="s">
        <v>226</v>
      </c>
      <c r="C50" s="52">
        <v>269</v>
      </c>
      <c r="D50" s="190">
        <v>244</v>
      </c>
      <c r="E50" s="190">
        <v>278</v>
      </c>
      <c r="F50" s="190">
        <v>265</v>
      </c>
      <c r="G50" s="190">
        <v>271</v>
      </c>
    </row>
    <row r="51" spans="1:7" s="2" customFormat="1" ht="12" customHeight="1">
      <c r="A51" s="121"/>
      <c r="B51" s="129" t="s">
        <v>203</v>
      </c>
      <c r="C51" s="52">
        <v>21220</v>
      </c>
      <c r="D51" s="190">
        <v>6749</v>
      </c>
      <c r="E51" s="190">
        <v>6531</v>
      </c>
      <c r="F51" s="190">
        <v>10211</v>
      </c>
      <c r="G51" s="190">
        <v>10873</v>
      </c>
    </row>
    <row r="52" spans="1:7" s="2" customFormat="1" ht="4.5" customHeight="1">
      <c r="A52" s="121"/>
      <c r="B52" s="30"/>
      <c r="C52" s="52"/>
      <c r="D52" s="190"/>
      <c r="E52" s="190"/>
      <c r="F52" s="190"/>
      <c r="G52" s="190"/>
    </row>
    <row r="53" spans="1:7" s="2" customFormat="1" ht="12" customHeight="1">
      <c r="A53" s="131" t="s">
        <v>256</v>
      </c>
      <c r="B53" s="129" t="s">
        <v>226</v>
      </c>
      <c r="C53" s="52">
        <v>329</v>
      </c>
      <c r="D53" s="190">
        <v>290</v>
      </c>
      <c r="E53" s="190">
        <v>312</v>
      </c>
      <c r="F53" s="190">
        <v>318</v>
      </c>
      <c r="G53" s="190">
        <v>256</v>
      </c>
    </row>
    <row r="54" spans="1:7" s="2" customFormat="1" ht="12" customHeight="1">
      <c r="A54" s="121"/>
      <c r="B54" s="129" t="s">
        <v>203</v>
      </c>
      <c r="C54" s="52">
        <v>12911</v>
      </c>
      <c r="D54" s="190">
        <v>8242</v>
      </c>
      <c r="E54" s="190">
        <v>7221</v>
      </c>
      <c r="F54" s="190">
        <v>9207</v>
      </c>
      <c r="G54" s="190">
        <v>7377</v>
      </c>
    </row>
    <row r="55" spans="1:7" s="2" customFormat="1" ht="4.5" customHeight="1">
      <c r="A55" s="121"/>
      <c r="B55" s="30"/>
      <c r="C55" s="52"/>
      <c r="D55" s="190"/>
      <c r="E55" s="190"/>
      <c r="F55" s="190"/>
      <c r="G55" s="190"/>
    </row>
    <row r="56" spans="1:7" s="2" customFormat="1" ht="12" customHeight="1">
      <c r="A56" s="131" t="s">
        <v>257</v>
      </c>
      <c r="B56" s="129" t="s">
        <v>226</v>
      </c>
      <c r="C56" s="52">
        <v>101</v>
      </c>
      <c r="D56" s="190">
        <v>60</v>
      </c>
      <c r="E56" s="190">
        <v>91</v>
      </c>
      <c r="F56" s="190">
        <v>55</v>
      </c>
      <c r="G56" s="190">
        <v>31</v>
      </c>
    </row>
    <row r="57" spans="1:7" s="2" customFormat="1" ht="12" customHeight="1">
      <c r="A57" s="121"/>
      <c r="B57" s="129" t="s">
        <v>203</v>
      </c>
      <c r="C57" s="52">
        <v>4025</v>
      </c>
      <c r="D57" s="190">
        <v>1511</v>
      </c>
      <c r="E57" s="190">
        <v>2036</v>
      </c>
      <c r="F57" s="190">
        <v>2279</v>
      </c>
      <c r="G57" s="190">
        <v>684</v>
      </c>
    </row>
    <row r="58" spans="1:7" s="2" customFormat="1" ht="4.5" customHeight="1">
      <c r="A58" s="121"/>
      <c r="B58" s="30"/>
      <c r="C58" s="52"/>
      <c r="D58" s="190"/>
      <c r="E58" s="190"/>
      <c r="F58" s="190"/>
      <c r="G58" s="190"/>
    </row>
    <row r="59" spans="1:7" s="2" customFormat="1" ht="12" customHeight="1">
      <c r="A59" s="131" t="s">
        <v>258</v>
      </c>
      <c r="B59" s="129" t="s">
        <v>226</v>
      </c>
      <c r="C59" s="52">
        <v>106</v>
      </c>
      <c r="D59" s="190">
        <v>94</v>
      </c>
      <c r="E59" s="190">
        <v>93</v>
      </c>
      <c r="F59" s="190">
        <v>131</v>
      </c>
      <c r="G59" s="190">
        <v>111</v>
      </c>
    </row>
    <row r="60" spans="1:7" s="2" customFormat="1" ht="12" customHeight="1">
      <c r="A60" s="121"/>
      <c r="B60" s="129" t="s">
        <v>203</v>
      </c>
      <c r="C60" s="52">
        <v>4001</v>
      </c>
      <c r="D60" s="190">
        <v>2712</v>
      </c>
      <c r="E60" s="190">
        <v>2456</v>
      </c>
      <c r="F60" s="190">
        <v>3309</v>
      </c>
      <c r="G60" s="190">
        <v>2962</v>
      </c>
    </row>
    <row r="61" spans="1:7" s="2" customFormat="1" ht="4.5" customHeight="1">
      <c r="A61" s="121"/>
      <c r="B61" s="30"/>
      <c r="C61" s="52"/>
      <c r="D61" s="190"/>
      <c r="E61" s="190"/>
      <c r="F61" s="190"/>
      <c r="G61" s="190"/>
    </row>
    <row r="62" spans="1:7" s="134" customFormat="1" ht="12" customHeight="1">
      <c r="A62" s="131" t="s">
        <v>259</v>
      </c>
      <c r="B62" s="129" t="s">
        <v>226</v>
      </c>
      <c r="C62" s="52">
        <v>416</v>
      </c>
      <c r="D62" s="190">
        <v>347</v>
      </c>
      <c r="E62" s="190">
        <v>377</v>
      </c>
      <c r="F62" s="190">
        <v>456</v>
      </c>
      <c r="G62" s="190">
        <v>467</v>
      </c>
    </row>
    <row r="63" spans="1:7" s="134" customFormat="1" ht="12" customHeight="1">
      <c r="A63" s="131" t="s">
        <v>260</v>
      </c>
      <c r="B63" s="129" t="s">
        <v>203</v>
      </c>
      <c r="C63" s="52">
        <v>23109</v>
      </c>
      <c r="D63" s="190">
        <v>13859</v>
      </c>
      <c r="E63" s="190">
        <v>18640</v>
      </c>
      <c r="F63" s="190">
        <v>31753</v>
      </c>
      <c r="G63" s="190">
        <v>28669</v>
      </c>
    </row>
    <row r="64" spans="1:7" s="134" customFormat="1" ht="4.5" customHeight="1">
      <c r="A64" s="131"/>
      <c r="B64" s="129"/>
      <c r="C64" s="52"/>
      <c r="D64" s="190"/>
      <c r="E64" s="190"/>
      <c r="F64" s="190"/>
      <c r="G64" s="190"/>
    </row>
    <row r="65" spans="1:7" s="134" customFormat="1" ht="12" customHeight="1">
      <c r="A65" s="131" t="s">
        <v>259</v>
      </c>
      <c r="B65" s="129" t="s">
        <v>226</v>
      </c>
      <c r="C65" s="52">
        <v>1031</v>
      </c>
      <c r="D65" s="190">
        <v>827</v>
      </c>
      <c r="E65" s="190">
        <v>1193</v>
      </c>
      <c r="F65" s="190">
        <v>1148</v>
      </c>
      <c r="G65" s="190">
        <v>1209</v>
      </c>
    </row>
    <row r="66" spans="1:7" s="134" customFormat="1" ht="12" customHeight="1">
      <c r="A66" s="131" t="s">
        <v>261</v>
      </c>
      <c r="B66" s="129" t="s">
        <v>203</v>
      </c>
      <c r="C66" s="52">
        <v>60179</v>
      </c>
      <c r="D66" s="190">
        <v>35039</v>
      </c>
      <c r="E66" s="190">
        <v>47728</v>
      </c>
      <c r="F66" s="190">
        <v>46087</v>
      </c>
      <c r="G66" s="190">
        <v>51705</v>
      </c>
    </row>
    <row r="67" spans="1:7" s="134" customFormat="1" ht="4.5" customHeight="1">
      <c r="A67" s="131"/>
      <c r="B67" s="129"/>
      <c r="C67" s="52"/>
      <c r="D67" s="190"/>
      <c r="E67" s="190"/>
      <c r="F67" s="190"/>
      <c r="G67" s="190"/>
    </row>
    <row r="68" spans="1:7" s="134" customFormat="1" ht="12" customHeight="1">
      <c r="A68" s="131" t="s">
        <v>262</v>
      </c>
      <c r="B68" s="129" t="s">
        <v>226</v>
      </c>
      <c r="C68" s="52">
        <v>366</v>
      </c>
      <c r="D68" s="190">
        <v>325</v>
      </c>
      <c r="E68" s="190">
        <v>367</v>
      </c>
      <c r="F68" s="190">
        <v>404</v>
      </c>
      <c r="G68" s="190">
        <v>384</v>
      </c>
    </row>
    <row r="69" spans="1:7" s="134" customFormat="1" ht="12" customHeight="1">
      <c r="A69" s="131"/>
      <c r="B69" s="129" t="s">
        <v>203</v>
      </c>
      <c r="C69" s="52">
        <v>24881</v>
      </c>
      <c r="D69" s="190">
        <v>8545</v>
      </c>
      <c r="E69" s="190">
        <v>7761</v>
      </c>
      <c r="F69" s="190">
        <v>14179</v>
      </c>
      <c r="G69" s="190">
        <v>21090</v>
      </c>
    </row>
    <row r="70" spans="1:7" s="2" customFormat="1" ht="4.5" customHeight="1">
      <c r="A70" s="121"/>
      <c r="B70" s="87"/>
      <c r="C70" s="85"/>
      <c r="D70" s="85"/>
      <c r="E70" s="85"/>
      <c r="F70" s="85"/>
      <c r="G70" s="85"/>
    </row>
    <row r="71" spans="1:7" s="134" customFormat="1" ht="4.5" customHeight="1">
      <c r="A71" s="131"/>
      <c r="B71" s="129"/>
      <c r="D71" s="211"/>
      <c r="E71" s="13"/>
      <c r="F71" s="255"/>
      <c r="G71" s="255"/>
    </row>
    <row r="72" spans="1:7" s="134" customFormat="1" ht="13" customHeight="1">
      <c r="A72" s="131" t="s">
        <v>240</v>
      </c>
      <c r="B72" s="129" t="s">
        <v>226</v>
      </c>
      <c r="C72" s="40">
        <v>11377</v>
      </c>
      <c r="D72" s="40">
        <v>10973</v>
      </c>
      <c r="E72" s="236">
        <f>SUM(E5,E8,E11,E14,E17,E20,E23,E26,E29,E32,E35,E38,E41,E44,E47,E50,E53,E56,E59,E62,E65,E68)</f>
        <v>12595</v>
      </c>
      <c r="F72" s="236">
        <f>SUM(F5,F8,F11,F14,F17,F20,F23,F26,F29,F32,F35,F38,F41,F44,F47,F50,F53,F56,F59,F62,F65,F68)</f>
        <v>11853</v>
      </c>
      <c r="G72" s="236">
        <v>11600</v>
      </c>
    </row>
    <row r="73" spans="1:7" s="2" customFormat="1" ht="13" customHeight="1">
      <c r="A73" s="131"/>
      <c r="B73" s="129" t="s">
        <v>203</v>
      </c>
      <c r="C73" s="41">
        <v>286933</v>
      </c>
      <c r="D73" s="41">
        <v>158629</v>
      </c>
      <c r="E73" s="236">
        <f>SUM(E6,E9,E12,E15,E18,E21,E24,E27,E30,E33,E36,E39,E42,E45,E48,E51,E54,E57,E60,E63,E66,E69)</f>
        <v>181977</v>
      </c>
      <c r="F73" s="236">
        <f>SUM(F6,F9,F12,F15,F18,F21,F24,F27,F30,F33,F36,F39,F42,F45,F48,F51,F54,F57,F60,F63,F66,F69)</f>
        <v>213984</v>
      </c>
      <c r="G73" s="236">
        <v>218821</v>
      </c>
    </row>
    <row r="74" spans="1:7" s="2" customFormat="1" ht="4.5" customHeight="1">
      <c r="A74" s="108"/>
      <c r="B74" s="107"/>
      <c r="C74" s="85"/>
      <c r="D74" s="85"/>
      <c r="E74" s="85"/>
      <c r="F74" s="85"/>
      <c r="G74" s="85"/>
    </row>
    <row r="75" spans="1:7" s="2" customFormat="1" ht="16.899999999999999" customHeight="1">
      <c r="A75" s="87"/>
      <c r="B75" s="87"/>
      <c r="C75" s="130"/>
      <c r="D75" s="130"/>
      <c r="E75" s="49"/>
      <c r="F75" s="49"/>
      <c r="G75" s="92" t="s">
        <v>263</v>
      </c>
    </row>
    <row r="76" spans="1:7" ht="16.899999999999999" customHeight="1">
      <c r="A76" s="87"/>
      <c r="B76" s="87"/>
      <c r="C76" s="36"/>
      <c r="D76" s="36"/>
      <c r="E76" s="36"/>
      <c r="F76" s="36"/>
      <c r="G76" s="93"/>
    </row>
    <row r="77" spans="1:7" ht="16.899999999999999" customHeight="1">
      <c r="A77" s="87"/>
      <c r="B77" s="87"/>
      <c r="C77" s="36"/>
      <c r="D77" s="36"/>
      <c r="E77" s="36"/>
      <c r="F77" s="36"/>
      <c r="G77" s="93"/>
    </row>
    <row r="78" spans="1:7" ht="16.899999999999999" customHeight="1">
      <c r="A78" s="87"/>
      <c r="B78" s="87"/>
      <c r="C78" s="36"/>
      <c r="D78" s="36"/>
      <c r="E78" s="36"/>
      <c r="F78" s="36"/>
      <c r="G78" s="93"/>
    </row>
    <row r="79" spans="1:7" ht="16.899999999999999" customHeight="1">
      <c r="A79" s="88"/>
      <c r="B79" s="88"/>
    </row>
    <row r="80" spans="1:7" ht="16.899999999999999" customHeight="1">
      <c r="A80" s="88"/>
      <c r="B80" s="88"/>
    </row>
    <row r="81" spans="1:2" ht="16.899999999999999" customHeight="1">
      <c r="A81" s="88"/>
      <c r="B81" s="88"/>
    </row>
    <row r="82" spans="1:2" ht="16.899999999999999" customHeight="1">
      <c r="A82" s="88"/>
      <c r="B82" s="88"/>
    </row>
    <row r="83" spans="1:2" ht="16.899999999999999" customHeight="1">
      <c r="A83" s="88"/>
      <c r="B83" s="88"/>
    </row>
    <row r="84" spans="1:2" ht="16.899999999999999" customHeight="1">
      <c r="A84" s="88"/>
      <c r="B84" s="88"/>
    </row>
    <row r="85" spans="1:2" ht="16.899999999999999" customHeight="1">
      <c r="A85" s="88"/>
      <c r="B85" s="88"/>
    </row>
    <row r="86" spans="1:2" ht="16.899999999999999" customHeight="1">
      <c r="A86" s="88"/>
      <c r="B86" s="88"/>
    </row>
    <row r="87" spans="1:2" ht="16.899999999999999" customHeight="1">
      <c r="A87" s="88"/>
      <c r="B87" s="88"/>
    </row>
    <row r="88" spans="1:2" ht="16.899999999999999" customHeight="1">
      <c r="A88" s="88"/>
      <c r="B88" s="88"/>
    </row>
    <row r="89" spans="1:2" ht="16.899999999999999" customHeight="1">
      <c r="A89" s="88"/>
      <c r="B89" s="88"/>
    </row>
    <row r="90" spans="1:2" ht="16.899999999999999" customHeight="1">
      <c r="A90" s="88"/>
      <c r="B90" s="88"/>
    </row>
    <row r="91" spans="1:2" ht="12" customHeight="1">
      <c r="A91" s="88"/>
      <c r="B91" s="88"/>
    </row>
    <row r="92" spans="1:2" ht="12" customHeight="1">
      <c r="A92" s="88"/>
      <c r="B92" s="88"/>
    </row>
    <row r="93" spans="1:2" ht="12" customHeight="1">
      <c r="A93" s="88"/>
      <c r="B93" s="88"/>
    </row>
    <row r="94" spans="1:2" ht="12" customHeight="1">
      <c r="A94" s="88"/>
      <c r="B94" s="88"/>
    </row>
    <row r="95" spans="1:2" ht="12" customHeight="1">
      <c r="A95" s="88"/>
      <c r="B95" s="88"/>
    </row>
    <row r="96" spans="1:2" ht="12" customHeight="1">
      <c r="A96" s="88"/>
      <c r="B96" s="88"/>
    </row>
    <row r="97" spans="1:2" ht="12" customHeight="1">
      <c r="A97" s="88"/>
      <c r="B97" s="88"/>
    </row>
    <row r="98" spans="1:2" ht="12" customHeight="1">
      <c r="A98" s="88"/>
      <c r="B98" s="88"/>
    </row>
    <row r="99" spans="1:2" ht="12" customHeight="1">
      <c r="A99" s="88"/>
      <c r="B99" s="88"/>
    </row>
    <row r="100" spans="1:2" ht="12" customHeight="1">
      <c r="A100" s="88"/>
      <c r="B100" s="88"/>
    </row>
    <row r="101" spans="1:2" ht="12" customHeight="1">
      <c r="A101" s="88"/>
      <c r="B101" s="88"/>
    </row>
    <row r="102" spans="1:2" ht="12" customHeight="1"/>
    <row r="103" spans="1:2" ht="12" customHeight="1"/>
    <row r="104" spans="1:2" ht="12" customHeight="1"/>
    <row r="105" spans="1:2" ht="12" customHeight="1"/>
    <row r="106" spans="1:2" ht="12" customHeight="1"/>
    <row r="107" spans="1:2" ht="12" customHeight="1"/>
    <row r="108" spans="1:2" ht="12" customHeight="1"/>
    <row r="109" spans="1:2" ht="12" customHeight="1"/>
    <row r="110" spans="1:2" ht="12" customHeight="1"/>
    <row r="111" spans="1:2" ht="12" customHeight="1"/>
    <row r="112" spans="1: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</sheetData>
  <phoneticPr fontId="1"/>
  <printOptions horizontalCentered="1"/>
  <pageMargins left="0.98425196850393704" right="0.98425196850393704" top="1.1811023622047245" bottom="1.1811023622047245" header="0.78740157480314965" footer="0.59055118110236227"/>
  <pageSetup paperSize="9" scale="96" firstPageNumber="88" orientation="portrait" useFirstPageNumber="1" horizontalDpi="400" verticalDpi="400" r:id="rId1"/>
  <headerFooter scaleWithDoc="0" alignWithMargins="0">
    <oddHeader>&amp;C&amp;12L　教育・文化</oddHeader>
    <oddFooter>&amp;C&amp;12&amp;P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Q68"/>
  <sheetViews>
    <sheetView view="pageBreakPreview" zoomScaleNormal="100" zoomScaleSheetLayoutView="100" workbookViewId="0"/>
  </sheetViews>
  <sheetFormatPr defaultColWidth="9.09765625" defaultRowHeight="12"/>
  <cols>
    <col min="1" max="1" width="7.69921875" style="14" customWidth="1"/>
    <col min="2" max="8" width="8.69921875" style="14" customWidth="1"/>
    <col min="9" max="9" width="8.69921875" style="36" customWidth="1"/>
    <col min="10" max="11" width="11.296875" style="14" customWidth="1"/>
    <col min="12" max="12" width="10.296875" style="14" customWidth="1"/>
    <col min="13" max="13" width="7.3984375" style="14" customWidth="1"/>
    <col min="14" max="15" width="7.296875" style="14" customWidth="1"/>
    <col min="16" max="16" width="11.69921875" style="14" customWidth="1"/>
    <col min="17" max="17" width="9.09765625" style="14"/>
    <col min="18" max="19" width="10.296875" style="14" bestFit="1" customWidth="1"/>
    <col min="20" max="16384" width="9.09765625" style="14"/>
  </cols>
  <sheetData>
    <row r="1" spans="1:15" ht="19.899999999999999" customHeight="1">
      <c r="A1" s="8" t="s">
        <v>304</v>
      </c>
      <c r="B1" s="8"/>
      <c r="C1" s="10"/>
      <c r="D1" s="11"/>
      <c r="E1" s="11"/>
      <c r="F1" s="11"/>
      <c r="G1" s="11"/>
      <c r="H1" s="11"/>
      <c r="I1" s="12"/>
      <c r="J1" s="13"/>
      <c r="K1" s="13"/>
      <c r="L1" s="13"/>
      <c r="M1" s="13"/>
      <c r="N1" s="13"/>
      <c r="O1" s="13"/>
    </row>
    <row r="2" spans="1:15" s="2" customFormat="1" ht="15" customHeight="1">
      <c r="A2" s="140"/>
      <c r="B2" s="140"/>
      <c r="C2" s="5"/>
      <c r="D2" s="135"/>
      <c r="E2" s="135"/>
      <c r="F2" s="135"/>
      <c r="G2" s="126" t="s">
        <v>164</v>
      </c>
      <c r="H2" s="5"/>
      <c r="I2" s="5"/>
      <c r="J2" s="129"/>
      <c r="K2" s="134"/>
      <c r="L2" s="134"/>
      <c r="M2" s="134"/>
      <c r="O2" s="30"/>
    </row>
    <row r="3" spans="1:15" s="134" customFormat="1" ht="18" customHeight="1">
      <c r="A3" s="363" t="s">
        <v>264</v>
      </c>
      <c r="B3" s="380"/>
      <c r="C3" s="109" t="s">
        <v>320</v>
      </c>
      <c r="D3" s="164">
        <v>2</v>
      </c>
      <c r="E3" s="213">
        <v>3</v>
      </c>
      <c r="F3" s="246">
        <v>4</v>
      </c>
      <c r="G3" s="304">
        <v>5</v>
      </c>
    </row>
    <row r="4" spans="1:15" s="134" customFormat="1" ht="15" customHeight="1">
      <c r="A4" s="371" t="s">
        <v>265</v>
      </c>
      <c r="B4" s="95" t="s">
        <v>266</v>
      </c>
      <c r="C4" s="46">
        <v>18479</v>
      </c>
      <c r="D4" s="46">
        <v>12792</v>
      </c>
      <c r="E4" s="46">
        <v>15336</v>
      </c>
      <c r="F4" s="46">
        <v>11883</v>
      </c>
      <c r="G4" s="46">
        <v>21677</v>
      </c>
    </row>
    <row r="5" spans="1:15" s="134" customFormat="1" ht="15" customHeight="1">
      <c r="A5" s="364"/>
      <c r="B5" s="96" t="s">
        <v>267</v>
      </c>
      <c r="C5" s="46">
        <v>21230</v>
      </c>
      <c r="D5" s="46">
        <v>10345</v>
      </c>
      <c r="E5" s="46">
        <v>13011</v>
      </c>
      <c r="F5" s="46">
        <v>12533</v>
      </c>
      <c r="G5" s="46">
        <v>24503</v>
      </c>
    </row>
    <row r="6" spans="1:15" s="134" customFormat="1" ht="15" customHeight="1">
      <c r="A6" s="364"/>
      <c r="B6" s="96" t="s">
        <v>348</v>
      </c>
      <c r="C6" s="46">
        <v>1077</v>
      </c>
      <c r="D6" s="46">
        <v>633</v>
      </c>
      <c r="E6" s="46">
        <v>678</v>
      </c>
      <c r="F6" s="46">
        <v>516</v>
      </c>
      <c r="G6" s="46">
        <v>942</v>
      </c>
    </row>
    <row r="7" spans="1:15" s="134" customFormat="1" ht="15" customHeight="1">
      <c r="A7" s="364"/>
      <c r="B7" s="96" t="s">
        <v>268</v>
      </c>
      <c r="C7" s="46">
        <v>5078</v>
      </c>
      <c r="D7" s="46">
        <v>4650</v>
      </c>
      <c r="E7" s="46">
        <v>5845</v>
      </c>
      <c r="F7" s="46">
        <v>3117</v>
      </c>
      <c r="G7" s="46">
        <v>5257</v>
      </c>
    </row>
    <row r="8" spans="1:15" s="134" customFormat="1" ht="5.15" customHeight="1">
      <c r="A8" s="364"/>
      <c r="B8" s="96"/>
      <c r="C8" s="237"/>
      <c r="D8" s="237"/>
      <c r="E8" s="237"/>
      <c r="F8" s="237"/>
      <c r="G8" s="237"/>
    </row>
    <row r="9" spans="1:15" s="134" customFormat="1" ht="15" customHeight="1">
      <c r="A9" s="435"/>
      <c r="B9" s="97" t="s">
        <v>269</v>
      </c>
      <c r="C9" s="46">
        <v>45864</v>
      </c>
      <c r="D9" s="46">
        <f>SUM(D4:D7)</f>
        <v>28420</v>
      </c>
      <c r="E9" s="46">
        <f>SUM(E4:E7)</f>
        <v>34870</v>
      </c>
      <c r="F9" s="46">
        <f>SUM(F4:F7)</f>
        <v>28049</v>
      </c>
      <c r="G9" s="46">
        <v>52379</v>
      </c>
    </row>
    <row r="10" spans="1:15" s="134" customFormat="1" ht="15" customHeight="1">
      <c r="A10" s="371" t="s">
        <v>270</v>
      </c>
      <c r="B10" s="95" t="s">
        <v>266</v>
      </c>
      <c r="C10" s="46">
        <v>17448</v>
      </c>
      <c r="D10" s="46">
        <v>9966</v>
      </c>
      <c r="E10" s="46">
        <v>12015</v>
      </c>
      <c r="F10" s="46">
        <v>10249</v>
      </c>
      <c r="G10" s="46">
        <v>20849</v>
      </c>
    </row>
    <row r="11" spans="1:15" s="134" customFormat="1" ht="15" customHeight="1">
      <c r="A11" s="364"/>
      <c r="B11" s="96" t="s">
        <v>267</v>
      </c>
      <c r="C11" s="46">
        <v>22355</v>
      </c>
      <c r="D11" s="46">
        <v>9306</v>
      </c>
      <c r="E11" s="46">
        <v>11739</v>
      </c>
      <c r="F11" s="46">
        <v>11062</v>
      </c>
      <c r="G11" s="46">
        <v>22616</v>
      </c>
    </row>
    <row r="12" spans="1:15" s="134" customFormat="1" ht="15" customHeight="1">
      <c r="A12" s="364"/>
      <c r="B12" s="96" t="s">
        <v>348</v>
      </c>
      <c r="C12" s="46">
        <v>394</v>
      </c>
      <c r="D12" s="46">
        <v>156</v>
      </c>
      <c r="E12" s="46">
        <v>212</v>
      </c>
      <c r="F12" s="46">
        <v>197</v>
      </c>
      <c r="G12" s="46">
        <v>405</v>
      </c>
    </row>
    <row r="13" spans="1:15" s="134" customFormat="1" ht="15" customHeight="1">
      <c r="A13" s="364"/>
      <c r="B13" s="96" t="s">
        <v>268</v>
      </c>
      <c r="C13" s="46">
        <v>4452</v>
      </c>
      <c r="D13" s="46">
        <v>4182</v>
      </c>
      <c r="E13" s="46">
        <v>5409</v>
      </c>
      <c r="F13" s="46">
        <v>3100</v>
      </c>
      <c r="G13" s="46">
        <v>4837</v>
      </c>
    </row>
    <row r="14" spans="1:15" s="134" customFormat="1" ht="5.15" customHeight="1">
      <c r="A14" s="364"/>
      <c r="B14" s="96"/>
      <c r="C14" s="237"/>
      <c r="D14" s="237"/>
      <c r="E14" s="237"/>
      <c r="F14" s="237"/>
      <c r="G14" s="237"/>
    </row>
    <row r="15" spans="1:15" s="134" customFormat="1" ht="15" customHeight="1">
      <c r="A15" s="435"/>
      <c r="B15" s="97" t="s">
        <v>269</v>
      </c>
      <c r="C15" s="46">
        <v>44649</v>
      </c>
      <c r="D15" s="46">
        <f>SUM(D10:D13)</f>
        <v>23610</v>
      </c>
      <c r="E15" s="46">
        <f>SUM(E10:E13)</f>
        <v>29375</v>
      </c>
      <c r="F15" s="46">
        <f>SUM(F10:F13)</f>
        <v>24608</v>
      </c>
      <c r="G15" s="46">
        <v>48707</v>
      </c>
    </row>
    <row r="16" spans="1:15" s="134" customFormat="1" ht="15" customHeight="1">
      <c r="A16" s="363" t="s">
        <v>349</v>
      </c>
      <c r="B16" s="380"/>
      <c r="C16" s="46">
        <v>895</v>
      </c>
      <c r="D16" s="46">
        <v>509</v>
      </c>
      <c r="E16" s="46">
        <v>531</v>
      </c>
      <c r="F16" s="46">
        <v>477</v>
      </c>
      <c r="G16" s="46">
        <v>955</v>
      </c>
    </row>
    <row r="17" spans="1:17" s="98" customFormat="1" ht="20.149999999999999" customHeight="1">
      <c r="A17" s="363" t="s">
        <v>240</v>
      </c>
      <c r="B17" s="380"/>
      <c r="C17" s="47">
        <v>91408</v>
      </c>
      <c r="D17" s="47">
        <f>SUM(D9,D15,D16)</f>
        <v>52539</v>
      </c>
      <c r="E17" s="47">
        <f>SUM(E9,E15,E16)</f>
        <v>64776</v>
      </c>
      <c r="F17" s="47">
        <f>SUM(F9,F15,F16)</f>
        <v>53134</v>
      </c>
      <c r="G17" s="47">
        <f>SUM(G9,G15,G16)</f>
        <v>102041</v>
      </c>
    </row>
    <row r="18" spans="1:17" s="2" customFormat="1" ht="15" customHeight="1">
      <c r="C18" s="29"/>
      <c r="D18" s="45"/>
      <c r="E18" s="29"/>
      <c r="F18" s="29"/>
      <c r="G18" s="130" t="s">
        <v>271</v>
      </c>
      <c r="I18" s="14"/>
      <c r="J18" s="14"/>
      <c r="K18" s="14"/>
      <c r="L18" s="14"/>
      <c r="M18" s="14"/>
      <c r="N18" s="14"/>
    </row>
    <row r="19" spans="1:17" s="2" customFormat="1" ht="15" customHeight="1">
      <c r="A19" s="14"/>
      <c r="H19" s="36"/>
      <c r="I19" s="36"/>
      <c r="J19" s="14"/>
      <c r="K19" s="14"/>
      <c r="L19" s="14"/>
      <c r="M19" s="14"/>
      <c r="N19" s="14"/>
      <c r="O19" s="14"/>
      <c r="P19" s="14"/>
    </row>
    <row r="20" spans="1:17" ht="15" customHeight="1">
      <c r="A20" s="2"/>
      <c r="B20" s="36"/>
      <c r="C20" s="2"/>
      <c r="D20" s="2"/>
      <c r="E20" s="5"/>
      <c r="F20" s="18"/>
      <c r="I20" s="14"/>
    </row>
    <row r="21" spans="1:17" ht="15" customHeight="1"/>
    <row r="22" spans="1:17" s="2" customFormat="1" ht="20.149999999999999" customHeight="1">
      <c r="A22" s="8" t="s">
        <v>327</v>
      </c>
      <c r="B22" s="9"/>
      <c r="C22" s="9"/>
      <c r="D22" s="10"/>
      <c r="E22" s="11"/>
      <c r="F22" s="11"/>
      <c r="G22" s="11"/>
      <c r="H22" s="12"/>
      <c r="I22" s="12"/>
      <c r="J22" s="14"/>
      <c r="K22" s="14"/>
      <c r="L22" s="14"/>
      <c r="M22" s="14"/>
      <c r="N22" s="14"/>
      <c r="O22" s="14"/>
      <c r="P22" s="14"/>
      <c r="Q22" s="14"/>
    </row>
    <row r="23" spans="1:17" ht="18" customHeight="1">
      <c r="A23" s="9" t="s">
        <v>305</v>
      </c>
      <c r="B23" s="9"/>
      <c r="C23" s="9"/>
      <c r="D23" s="10"/>
      <c r="E23" s="11"/>
      <c r="G23" s="134"/>
      <c r="H23" s="12"/>
      <c r="I23" s="12"/>
    </row>
    <row r="24" spans="1:17">
      <c r="A24" s="122" t="s">
        <v>272</v>
      </c>
      <c r="B24" s="33" t="s">
        <v>368</v>
      </c>
      <c r="C24" s="33">
        <v>29</v>
      </c>
      <c r="D24" s="33">
        <v>30</v>
      </c>
      <c r="E24" s="125" t="s">
        <v>319</v>
      </c>
      <c r="F24" s="168">
        <v>2</v>
      </c>
      <c r="G24" s="216">
        <v>3</v>
      </c>
      <c r="H24" s="250">
        <v>4</v>
      </c>
      <c r="I24" s="308">
        <v>5</v>
      </c>
    </row>
    <row r="25" spans="1:17" ht="6" customHeight="1">
      <c r="A25" s="121"/>
      <c r="B25" s="129"/>
      <c r="C25" s="2"/>
      <c r="D25" s="134"/>
      <c r="E25" s="134"/>
      <c r="F25" s="171"/>
      <c r="G25" s="218"/>
      <c r="H25" s="253"/>
      <c r="I25" s="311"/>
    </row>
    <row r="26" spans="1:17" ht="15" customHeight="1">
      <c r="A26" s="119" t="s">
        <v>273</v>
      </c>
      <c r="B26" s="46">
        <v>3059</v>
      </c>
      <c r="C26" s="46">
        <v>2925</v>
      </c>
      <c r="D26" s="46">
        <v>2788</v>
      </c>
      <c r="E26" s="46">
        <v>2441</v>
      </c>
      <c r="F26" s="46">
        <v>1145</v>
      </c>
      <c r="G26" s="46">
        <v>1064</v>
      </c>
      <c r="H26" s="46">
        <v>2752</v>
      </c>
      <c r="I26" s="46">
        <v>2998</v>
      </c>
    </row>
    <row r="27" spans="1:17" ht="15" customHeight="1">
      <c r="A27" s="119" t="s">
        <v>274</v>
      </c>
      <c r="B27" s="46">
        <v>5027</v>
      </c>
      <c r="C27" s="46">
        <v>4958</v>
      </c>
      <c r="D27" s="46">
        <v>4601</v>
      </c>
      <c r="E27" s="46">
        <v>4188</v>
      </c>
      <c r="F27" s="46">
        <v>2063</v>
      </c>
      <c r="G27" s="46">
        <v>2424</v>
      </c>
      <c r="H27" s="46">
        <v>2545</v>
      </c>
      <c r="I27" s="46">
        <v>5188</v>
      </c>
    </row>
    <row r="28" spans="1:17" ht="15" customHeight="1">
      <c r="A28" s="119" t="s">
        <v>275</v>
      </c>
      <c r="B28" s="46">
        <v>8086</v>
      </c>
      <c r="C28" s="46">
        <v>7883</v>
      </c>
      <c r="D28" s="46">
        <v>7389</v>
      </c>
      <c r="E28" s="46">
        <v>6629</v>
      </c>
      <c r="F28" s="46">
        <f>SUM(F26:F27)</f>
        <v>3208</v>
      </c>
      <c r="G28" s="46">
        <f>SUM(G26:G27)</f>
        <v>3488</v>
      </c>
      <c r="H28" s="46">
        <f>SUM(H26:H27)</f>
        <v>5297</v>
      </c>
      <c r="I28" s="46">
        <f>SUM(I26:I27)</f>
        <v>8186</v>
      </c>
    </row>
    <row r="29" spans="1:17" ht="6" customHeight="1">
      <c r="A29" s="114"/>
      <c r="B29" s="75"/>
      <c r="C29" s="75"/>
      <c r="D29" s="3"/>
      <c r="E29" s="135"/>
      <c r="F29" s="172"/>
      <c r="G29" s="234"/>
      <c r="H29" s="254"/>
      <c r="I29" s="312"/>
    </row>
    <row r="30" spans="1:17" ht="15" customHeight="1">
      <c r="A30" s="115"/>
      <c r="B30" s="49" t="s">
        <v>276</v>
      </c>
      <c r="C30" s="49"/>
      <c r="D30" s="49"/>
      <c r="E30" s="5"/>
      <c r="F30" s="130"/>
      <c r="G30" s="130"/>
      <c r="H30" s="29"/>
      <c r="I30" s="232" t="s">
        <v>222</v>
      </c>
    </row>
    <row r="31" spans="1:17" ht="15" customHeight="1">
      <c r="A31" s="129"/>
      <c r="B31" s="13" t="s">
        <v>328</v>
      </c>
      <c r="C31" s="5"/>
      <c r="D31" s="5"/>
      <c r="E31" s="2"/>
      <c r="F31" s="5"/>
      <c r="G31" s="5"/>
      <c r="H31" s="5"/>
      <c r="I31" s="5"/>
    </row>
    <row r="32" spans="1:17" ht="18" customHeight="1">
      <c r="A32" s="12" t="s">
        <v>306</v>
      </c>
      <c r="B32" s="5"/>
      <c r="C32" s="5"/>
      <c r="D32" s="5"/>
      <c r="E32" s="5"/>
      <c r="F32" s="5"/>
      <c r="G32" s="5"/>
      <c r="H32" s="5"/>
      <c r="I32" s="5"/>
    </row>
    <row r="33" spans="1:9">
      <c r="A33" s="122" t="s">
        <v>272</v>
      </c>
      <c r="B33" s="33" t="s">
        <v>368</v>
      </c>
      <c r="C33" s="33">
        <v>29</v>
      </c>
      <c r="D33" s="33">
        <v>30</v>
      </c>
      <c r="E33" s="125" t="s">
        <v>319</v>
      </c>
      <c r="F33" s="168">
        <v>2</v>
      </c>
      <c r="G33" s="231">
        <v>3</v>
      </c>
      <c r="H33" s="250">
        <v>4</v>
      </c>
      <c r="I33" s="308">
        <v>5</v>
      </c>
    </row>
    <row r="34" spans="1:9" ht="6" customHeight="1">
      <c r="A34" s="119"/>
      <c r="B34" s="5"/>
      <c r="C34" s="2"/>
      <c r="D34" s="134"/>
      <c r="E34" s="134"/>
      <c r="F34" s="211"/>
      <c r="G34" s="233"/>
      <c r="H34" s="253"/>
      <c r="I34" s="311"/>
    </row>
    <row r="35" spans="1:9" ht="15" customHeight="1">
      <c r="A35" s="119" t="s">
        <v>273</v>
      </c>
      <c r="B35" s="46">
        <v>2310</v>
      </c>
      <c r="C35" s="48">
        <v>2351</v>
      </c>
      <c r="D35" s="48">
        <v>2280</v>
      </c>
      <c r="E35" s="48">
        <v>2035</v>
      </c>
      <c r="F35" s="48">
        <v>1434</v>
      </c>
      <c r="G35" s="237">
        <v>1212</v>
      </c>
      <c r="H35" s="237">
        <v>3065</v>
      </c>
      <c r="I35" s="237">
        <v>2431</v>
      </c>
    </row>
    <row r="36" spans="1:9" ht="15" customHeight="1">
      <c r="A36" s="119" t="s">
        <v>274</v>
      </c>
      <c r="B36" s="46">
        <v>3361</v>
      </c>
      <c r="C36" s="48">
        <v>3547</v>
      </c>
      <c r="D36" s="48">
        <v>3977</v>
      </c>
      <c r="E36" s="48">
        <v>3394</v>
      </c>
      <c r="F36" s="48">
        <v>2225</v>
      </c>
      <c r="G36" s="237">
        <v>2037</v>
      </c>
      <c r="H36" s="237">
        <v>2781</v>
      </c>
      <c r="I36" s="237">
        <v>3785</v>
      </c>
    </row>
    <row r="37" spans="1:9" ht="15" customHeight="1">
      <c r="A37" s="119" t="s">
        <v>275</v>
      </c>
      <c r="B37" s="46">
        <v>5671</v>
      </c>
      <c r="C37" s="46">
        <v>5898</v>
      </c>
      <c r="D37" s="46">
        <v>6257</v>
      </c>
      <c r="E37" s="46">
        <v>5429</v>
      </c>
      <c r="F37" s="46">
        <f>F35+F36</f>
        <v>3659</v>
      </c>
      <c r="G37" s="46">
        <f>G35+G36</f>
        <v>3249</v>
      </c>
      <c r="H37" s="46">
        <f>H35+H36</f>
        <v>5846</v>
      </c>
      <c r="I37" s="46">
        <f>I35+I36</f>
        <v>6216</v>
      </c>
    </row>
    <row r="38" spans="1:9" ht="6" customHeight="1">
      <c r="A38" s="138"/>
      <c r="B38" s="75"/>
      <c r="C38" s="75"/>
      <c r="D38" s="75"/>
      <c r="E38" s="113"/>
      <c r="F38" s="167"/>
      <c r="G38" s="230"/>
      <c r="H38" s="249"/>
      <c r="I38" s="307"/>
    </row>
    <row r="39" spans="1:9" ht="15" customHeight="1">
      <c r="A39" s="134"/>
      <c r="B39" s="49" t="s">
        <v>276</v>
      </c>
      <c r="C39" s="49"/>
      <c r="D39" s="49"/>
      <c r="E39" s="106"/>
      <c r="F39" s="130"/>
      <c r="G39" s="130"/>
      <c r="H39" s="29"/>
      <c r="I39" s="232" t="s">
        <v>222</v>
      </c>
    </row>
    <row r="40" spans="1:9" ht="18" customHeight="1">
      <c r="A40" s="9" t="s">
        <v>322</v>
      </c>
      <c r="B40" s="9"/>
      <c r="C40" s="9"/>
      <c r="D40" s="10"/>
      <c r="E40" s="11"/>
      <c r="G40" s="134"/>
      <c r="H40" s="12"/>
      <c r="I40" s="12"/>
    </row>
    <row r="41" spans="1:9" ht="12" customHeight="1">
      <c r="A41" s="122" t="s">
        <v>272</v>
      </c>
      <c r="B41" s="33" t="s">
        <v>368</v>
      </c>
      <c r="C41" s="33">
        <v>29</v>
      </c>
      <c r="D41" s="33">
        <v>30</v>
      </c>
      <c r="E41" s="125" t="s">
        <v>319</v>
      </c>
      <c r="F41" s="168">
        <v>2</v>
      </c>
      <c r="G41" s="231">
        <v>3</v>
      </c>
      <c r="H41" s="250">
        <v>4</v>
      </c>
      <c r="I41" s="308">
        <v>5</v>
      </c>
    </row>
    <row r="42" spans="1:9" ht="6" customHeight="1">
      <c r="A42" s="121"/>
      <c r="B42" s="129"/>
      <c r="C42" s="2"/>
      <c r="D42" s="134"/>
      <c r="E42" s="134"/>
      <c r="F42" s="171"/>
      <c r="G42" s="233"/>
      <c r="H42" s="253"/>
      <c r="I42" s="311"/>
    </row>
    <row r="43" spans="1:9" ht="15" customHeight="1">
      <c r="A43" s="119" t="s">
        <v>273</v>
      </c>
      <c r="B43" s="146" t="s">
        <v>325</v>
      </c>
      <c r="C43" s="146" t="s">
        <v>325</v>
      </c>
      <c r="D43" s="146" t="s">
        <v>325</v>
      </c>
      <c r="E43" s="146">
        <v>949</v>
      </c>
      <c r="F43" s="146">
        <v>273</v>
      </c>
      <c r="G43" s="238">
        <v>771</v>
      </c>
      <c r="H43" s="238">
        <v>452</v>
      </c>
      <c r="I43" s="238">
        <v>373</v>
      </c>
    </row>
    <row r="44" spans="1:9" ht="15" customHeight="1">
      <c r="A44" s="119" t="s">
        <v>274</v>
      </c>
      <c r="B44" s="146" t="s">
        <v>325</v>
      </c>
      <c r="C44" s="146" t="s">
        <v>325</v>
      </c>
      <c r="D44" s="146" t="s">
        <v>325</v>
      </c>
      <c r="E44" s="146">
        <v>1227</v>
      </c>
      <c r="F44" s="146">
        <v>316</v>
      </c>
      <c r="G44" s="238">
        <v>806</v>
      </c>
      <c r="H44" s="238">
        <v>399</v>
      </c>
      <c r="I44" s="238">
        <v>321</v>
      </c>
    </row>
    <row r="45" spans="1:9" ht="15" customHeight="1">
      <c r="A45" s="119" t="s">
        <v>275</v>
      </c>
      <c r="B45" s="146" t="s">
        <v>325</v>
      </c>
      <c r="C45" s="146" t="s">
        <v>325</v>
      </c>
      <c r="D45" s="146" t="s">
        <v>325</v>
      </c>
      <c r="E45" s="146">
        <v>2176</v>
      </c>
      <c r="F45" s="146">
        <f>SUM(F43:F44)</f>
        <v>589</v>
      </c>
      <c r="G45" s="146">
        <f>SUM(G43:G44)</f>
        <v>1577</v>
      </c>
      <c r="H45" s="146">
        <f>SUM(H43:H44)</f>
        <v>851</v>
      </c>
      <c r="I45" s="146">
        <f>SUM(I43:I44)</f>
        <v>694</v>
      </c>
    </row>
    <row r="46" spans="1:9" ht="6" customHeight="1">
      <c r="A46" s="114"/>
      <c r="B46" s="75"/>
      <c r="C46" s="75"/>
      <c r="D46" s="3"/>
      <c r="E46" s="135"/>
      <c r="F46" s="172"/>
      <c r="G46" s="219"/>
      <c r="H46" s="254"/>
      <c r="I46" s="312"/>
    </row>
    <row r="47" spans="1:9" ht="15" customHeight="1">
      <c r="A47" s="115"/>
      <c r="B47" s="49" t="s">
        <v>323</v>
      </c>
      <c r="C47" s="49"/>
      <c r="D47" s="49"/>
      <c r="E47" s="5"/>
      <c r="F47" s="130"/>
      <c r="G47" s="130"/>
      <c r="H47" s="29"/>
      <c r="I47" s="130" t="s">
        <v>222</v>
      </c>
    </row>
    <row r="48" spans="1:9" ht="15" customHeight="1">
      <c r="A48" s="129"/>
      <c r="B48" s="13" t="s">
        <v>324</v>
      </c>
      <c r="C48" s="5"/>
      <c r="D48" s="5"/>
      <c r="E48" s="2"/>
      <c r="F48" s="5"/>
      <c r="G48" s="5"/>
      <c r="H48" s="5"/>
      <c r="I48" s="5"/>
    </row>
    <row r="49" spans="1:10" ht="15" customHeight="1"/>
    <row r="50" spans="1:10" ht="15" customHeight="1"/>
    <row r="51" spans="1:10" ht="19.5" customHeight="1">
      <c r="A51" s="8" t="s">
        <v>277</v>
      </c>
      <c r="B51" s="9"/>
      <c r="C51" s="9"/>
      <c r="D51" s="10"/>
      <c r="E51" s="11"/>
      <c r="F51" s="11"/>
      <c r="G51" s="11"/>
      <c r="H51" s="12"/>
      <c r="I51" s="12"/>
    </row>
    <row r="52" spans="1:10" ht="18" customHeight="1">
      <c r="A52" s="99" t="s">
        <v>278</v>
      </c>
      <c r="B52" s="37"/>
      <c r="C52" s="76"/>
      <c r="D52" s="76"/>
      <c r="E52" s="76"/>
      <c r="F52" s="76"/>
      <c r="G52" s="135"/>
      <c r="H52" s="135"/>
      <c r="I52" s="126" t="s">
        <v>174</v>
      </c>
    </row>
    <row r="53" spans="1:10">
      <c r="A53" s="114" t="s">
        <v>38</v>
      </c>
      <c r="B53" s="33" t="s">
        <v>368</v>
      </c>
      <c r="C53" s="125">
        <v>29</v>
      </c>
      <c r="D53" s="125">
        <v>30</v>
      </c>
      <c r="E53" s="125" t="s">
        <v>319</v>
      </c>
      <c r="F53" s="168">
        <v>2</v>
      </c>
      <c r="G53" s="216">
        <v>3</v>
      </c>
      <c r="H53" s="250">
        <v>4</v>
      </c>
      <c r="I53" s="308">
        <v>5</v>
      </c>
    </row>
    <row r="54" spans="1:10" ht="6" customHeight="1">
      <c r="A54" s="119"/>
      <c r="B54" s="134"/>
      <c r="C54" s="134"/>
      <c r="D54" s="2"/>
      <c r="E54" s="2"/>
      <c r="F54" s="2"/>
      <c r="G54" s="2"/>
      <c r="H54" s="243"/>
      <c r="I54" s="243"/>
    </row>
    <row r="55" spans="1:10" ht="24">
      <c r="A55" s="189" t="s">
        <v>279</v>
      </c>
      <c r="B55" s="190">
        <v>69798</v>
      </c>
      <c r="C55" s="190">
        <v>65930</v>
      </c>
      <c r="D55" s="190">
        <v>63702</v>
      </c>
      <c r="E55" s="190">
        <v>62464</v>
      </c>
      <c r="F55" s="190">
        <v>42605</v>
      </c>
      <c r="G55" s="190">
        <v>41148</v>
      </c>
      <c r="H55" s="190">
        <v>50677</v>
      </c>
      <c r="I55" s="190">
        <v>49986</v>
      </c>
      <c r="J55" s="256"/>
    </row>
    <row r="56" spans="1:10" ht="6" customHeight="1">
      <c r="A56" s="334"/>
      <c r="B56" s="333"/>
      <c r="C56" s="337"/>
      <c r="D56" s="337"/>
      <c r="E56" s="337"/>
      <c r="F56" s="337"/>
      <c r="G56" s="337"/>
      <c r="H56" s="337"/>
      <c r="I56" s="337"/>
      <c r="J56" s="256"/>
    </row>
    <row r="57" spans="1:10" ht="15" customHeight="1">
      <c r="A57" s="436" t="s">
        <v>345</v>
      </c>
      <c r="B57" s="437"/>
      <c r="C57" s="437"/>
      <c r="D57" s="437"/>
      <c r="E57" s="437"/>
      <c r="F57" s="437"/>
      <c r="G57" s="29"/>
      <c r="H57" s="29"/>
      <c r="I57" s="336" t="s">
        <v>280</v>
      </c>
      <c r="J57" s="256"/>
    </row>
    <row r="58" spans="1:10" ht="15" customHeight="1">
      <c r="A58" s="433" t="s">
        <v>346</v>
      </c>
      <c r="B58" s="434"/>
      <c r="C58" s="434"/>
      <c r="D58" s="434"/>
      <c r="E58" s="434"/>
      <c r="F58" s="434"/>
      <c r="G58" s="5"/>
      <c r="H58" s="5"/>
      <c r="I58" s="5"/>
      <c r="J58" s="256"/>
    </row>
    <row r="59" spans="1:10" ht="18" customHeight="1">
      <c r="A59" s="185" t="s">
        <v>281</v>
      </c>
      <c r="B59" s="185"/>
      <c r="C59" s="186"/>
      <c r="D59" s="187"/>
      <c r="E59" s="337"/>
      <c r="F59" s="330" t="s">
        <v>174</v>
      </c>
      <c r="G59" s="256"/>
      <c r="H59" s="256"/>
      <c r="I59" s="256"/>
      <c r="J59" s="256"/>
    </row>
    <row r="60" spans="1:10" ht="12" customHeight="1">
      <c r="A60" s="335" t="s">
        <v>38</v>
      </c>
      <c r="B60" s="332" t="s">
        <v>282</v>
      </c>
      <c r="C60" s="332" t="s">
        <v>283</v>
      </c>
      <c r="D60" s="332" t="s">
        <v>284</v>
      </c>
      <c r="E60" s="332" t="s">
        <v>285</v>
      </c>
      <c r="F60" s="332" t="s">
        <v>240</v>
      </c>
      <c r="G60" s="256"/>
      <c r="H60" s="256"/>
      <c r="I60" s="256"/>
      <c r="J60" s="256"/>
    </row>
    <row r="61" spans="1:10" ht="6" customHeight="1">
      <c r="A61" s="331"/>
      <c r="B61" s="191"/>
      <c r="C61" s="192"/>
      <c r="D61" s="192"/>
      <c r="E61" s="193"/>
      <c r="F61" s="193"/>
      <c r="G61" s="256"/>
      <c r="H61" s="256"/>
      <c r="I61" s="256"/>
      <c r="J61" s="256"/>
    </row>
    <row r="62" spans="1:10" ht="16" customHeight="1">
      <c r="A62" s="195" t="s">
        <v>316</v>
      </c>
      <c r="B62" s="194">
        <v>6761</v>
      </c>
      <c r="C62" s="194">
        <v>36658</v>
      </c>
      <c r="D62" s="194">
        <v>851</v>
      </c>
      <c r="E62" s="194">
        <v>37</v>
      </c>
      <c r="F62" s="194">
        <v>44307</v>
      </c>
      <c r="G62" s="256"/>
      <c r="H62" s="256"/>
      <c r="I62" s="256"/>
      <c r="J62" s="256"/>
    </row>
    <row r="63" spans="1:10" ht="16" customHeight="1">
      <c r="A63" s="195">
        <v>2</v>
      </c>
      <c r="B63" s="194">
        <v>7073</v>
      </c>
      <c r="C63" s="194">
        <v>37853</v>
      </c>
      <c r="D63" s="194">
        <v>878</v>
      </c>
      <c r="E63" s="194">
        <v>37</v>
      </c>
      <c r="F63" s="194">
        <f>SUM(B63:E63)</f>
        <v>45841</v>
      </c>
      <c r="G63" s="256"/>
      <c r="H63" s="256"/>
      <c r="I63" s="256"/>
      <c r="J63" s="256"/>
    </row>
    <row r="64" spans="1:10" s="188" customFormat="1" ht="16" customHeight="1">
      <c r="A64" s="195">
        <v>3</v>
      </c>
      <c r="B64" s="194">
        <v>7546</v>
      </c>
      <c r="C64" s="194">
        <v>37606</v>
      </c>
      <c r="D64" s="194">
        <v>880</v>
      </c>
      <c r="E64" s="194">
        <v>38</v>
      </c>
      <c r="F64" s="194">
        <f>SUM(B64:E64)</f>
        <v>46070</v>
      </c>
      <c r="G64" s="256"/>
      <c r="H64" s="256"/>
      <c r="I64" s="256"/>
      <c r="J64" s="256"/>
    </row>
    <row r="65" spans="1:10" s="256" customFormat="1" ht="16" customHeight="1">
      <c r="A65" s="195">
        <v>4</v>
      </c>
      <c r="B65" s="194">
        <v>7681</v>
      </c>
      <c r="C65" s="194">
        <v>37746</v>
      </c>
      <c r="D65" s="194">
        <v>883</v>
      </c>
      <c r="E65" s="194">
        <v>38</v>
      </c>
      <c r="F65" s="194">
        <f>SUM(B65:E65)</f>
        <v>46348</v>
      </c>
    </row>
    <row r="66" spans="1:10" s="256" customFormat="1" ht="16" customHeight="1">
      <c r="A66" s="195">
        <v>5</v>
      </c>
      <c r="B66" s="194">
        <v>7804</v>
      </c>
      <c r="C66" s="194">
        <v>38366</v>
      </c>
      <c r="D66" s="194">
        <v>894</v>
      </c>
      <c r="E66" s="194">
        <v>42</v>
      </c>
      <c r="F66" s="194">
        <f>SUM(B66:E66)</f>
        <v>47106</v>
      </c>
    </row>
    <row r="67" spans="1:10" ht="6" customHeight="1">
      <c r="A67" s="3"/>
      <c r="B67" s="54"/>
      <c r="C67" s="55"/>
      <c r="D67" s="56"/>
      <c r="E67" s="57"/>
      <c r="F67" s="57"/>
      <c r="G67" s="256"/>
      <c r="H67" s="256"/>
      <c r="I67" s="256"/>
      <c r="J67" s="256"/>
    </row>
    <row r="68" spans="1:10" ht="15" customHeight="1">
      <c r="A68" s="243"/>
      <c r="B68" s="36"/>
      <c r="C68" s="243"/>
      <c r="D68" s="243"/>
      <c r="E68" s="36"/>
      <c r="F68" s="5" t="s">
        <v>307</v>
      </c>
      <c r="G68" s="256"/>
      <c r="H68" s="256"/>
      <c r="I68" s="256"/>
      <c r="J68" s="256"/>
    </row>
  </sheetData>
  <mergeCells count="7">
    <mergeCell ref="A58:F58"/>
    <mergeCell ref="A3:B3"/>
    <mergeCell ref="A4:A9"/>
    <mergeCell ref="A10:A15"/>
    <mergeCell ref="A16:B16"/>
    <mergeCell ref="A17:B17"/>
    <mergeCell ref="A57:F57"/>
  </mergeCells>
  <phoneticPr fontId="1"/>
  <printOptions horizontalCentered="1"/>
  <pageMargins left="0.98425196850393704" right="0.98425196850393704" top="1.1811023622047245" bottom="1.1811023622047245" header="0.78740157480314965" footer="0.59055118110236227"/>
  <pageSetup paperSize="9" scale="76" firstPageNumber="89" orientation="portrait" useFirstPageNumber="1" horizontalDpi="400" verticalDpi="400" r:id="rId1"/>
  <headerFooter scaleWithDoc="0" alignWithMargins="0">
    <oddHeader>&amp;C&amp;12L　教育・文化</oddHeader>
    <oddFooter>&amp;C&amp;12&amp;P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5">
    <pageSetUpPr fitToPage="1"/>
  </sheetPr>
  <dimension ref="A1:W44"/>
  <sheetViews>
    <sheetView zoomScaleNormal="100" workbookViewId="0"/>
  </sheetViews>
  <sheetFormatPr defaultColWidth="9.09765625" defaultRowHeight="12"/>
  <cols>
    <col min="1" max="1" width="35.69921875" style="14" customWidth="1"/>
    <col min="2" max="3" width="13.69921875" style="22" customWidth="1"/>
    <col min="4" max="4" width="13.69921875" style="14" customWidth="1"/>
    <col min="5" max="6" width="6" style="14" customWidth="1"/>
    <col min="7" max="13" width="6" style="22" customWidth="1"/>
    <col min="14" max="14" width="5.69921875" style="14" customWidth="1"/>
    <col min="15" max="15" width="7.296875" style="14" customWidth="1"/>
    <col min="16" max="17" width="11.296875" style="14" customWidth="1"/>
    <col min="18" max="18" width="10.296875" style="14" customWidth="1"/>
    <col min="19" max="19" width="7.3984375" style="14" customWidth="1"/>
    <col min="20" max="21" width="7.296875" style="14" customWidth="1"/>
    <col min="22" max="22" width="11.69921875" style="14" customWidth="1"/>
    <col min="23" max="23" width="9.09765625" style="14"/>
    <col min="24" max="25" width="10.296875" style="14" bestFit="1" customWidth="1"/>
    <col min="26" max="16384" width="9.09765625" style="14"/>
  </cols>
  <sheetData>
    <row r="1" spans="1:23" ht="19.899999999999999" customHeight="1">
      <c r="A1" s="8" t="s">
        <v>37</v>
      </c>
      <c r="B1" s="9"/>
      <c r="C1" s="9"/>
      <c r="D1" s="10"/>
      <c r="E1" s="11"/>
      <c r="F1" s="11"/>
      <c r="G1" s="12"/>
      <c r="H1" s="12"/>
      <c r="I1" s="12"/>
      <c r="J1" s="12"/>
      <c r="K1" s="12"/>
      <c r="L1" s="9"/>
      <c r="M1" s="9"/>
      <c r="N1" s="13"/>
      <c r="O1" s="13"/>
      <c r="P1" s="13"/>
      <c r="Q1" s="13"/>
      <c r="R1" s="13"/>
      <c r="S1" s="13"/>
      <c r="T1" s="13"/>
      <c r="U1" s="13"/>
    </row>
    <row r="2" spans="1:23" ht="15" customHeight="1">
      <c r="B2" s="9"/>
      <c r="C2" s="15"/>
      <c r="D2" s="175" t="s">
        <v>355</v>
      </c>
      <c r="E2" s="11"/>
      <c r="F2" s="11"/>
      <c r="G2" s="12"/>
      <c r="H2" s="12"/>
      <c r="I2" s="139"/>
      <c r="J2" s="12"/>
      <c r="K2" s="12"/>
      <c r="L2" s="9"/>
      <c r="M2" s="12"/>
      <c r="N2" s="134"/>
      <c r="O2" s="134"/>
      <c r="P2" s="13"/>
      <c r="Q2" s="13"/>
      <c r="R2" s="13"/>
      <c r="S2" s="13"/>
      <c r="T2" s="13"/>
      <c r="U2" s="13"/>
    </row>
    <row r="3" spans="1:23" s="134" customFormat="1" ht="19.899999999999999" customHeight="1">
      <c r="A3" s="110" t="s">
        <v>38</v>
      </c>
      <c r="B3" s="125" t="s">
        <v>14</v>
      </c>
      <c r="C3" s="125" t="s">
        <v>39</v>
      </c>
      <c r="D3" s="125" t="s">
        <v>40</v>
      </c>
      <c r="E3" s="16"/>
      <c r="F3" s="16"/>
      <c r="G3" s="17"/>
      <c r="H3" s="16"/>
      <c r="I3" s="139"/>
      <c r="J3" s="139"/>
      <c r="K3" s="139"/>
      <c r="L3" s="139"/>
      <c r="M3" s="5"/>
      <c r="N3" s="5"/>
      <c r="O3" s="5"/>
      <c r="P3" s="5"/>
      <c r="Q3" s="129"/>
      <c r="R3" s="129"/>
      <c r="W3" s="129"/>
    </row>
    <row r="4" spans="1:23" s="134" customFormat="1" ht="7.9" customHeight="1">
      <c r="A4" s="133"/>
      <c r="B4" s="16"/>
      <c r="C4" s="16"/>
      <c r="D4" s="139"/>
      <c r="E4" s="5"/>
      <c r="F4" s="139"/>
      <c r="G4" s="139"/>
      <c r="H4" s="139"/>
      <c r="I4" s="16"/>
      <c r="J4" s="139"/>
      <c r="K4" s="139"/>
      <c r="L4" s="139"/>
      <c r="M4" s="5"/>
      <c r="N4" s="5"/>
      <c r="O4" s="5"/>
      <c r="P4" s="5"/>
      <c r="Q4" s="129"/>
      <c r="R4" s="129"/>
      <c r="W4" s="129"/>
    </row>
    <row r="5" spans="1:23" s="134" customFormat="1" ht="18" customHeight="1">
      <c r="A5" s="131" t="s">
        <v>41</v>
      </c>
      <c r="B5" s="5">
        <f t="shared" ref="B5:B10" si="0">SUM(C5,D5)</f>
        <v>924</v>
      </c>
      <c r="C5" s="5">
        <f>SUM(C6,C9:C10)</f>
        <v>466</v>
      </c>
      <c r="D5" s="5">
        <f>SUM(D6,D9:D10)</f>
        <v>458</v>
      </c>
      <c r="E5" s="5"/>
      <c r="F5" s="139"/>
      <c r="G5" s="139"/>
      <c r="H5" s="139"/>
      <c r="I5" s="16"/>
      <c r="J5" s="139"/>
      <c r="K5" s="139"/>
      <c r="L5" s="139"/>
      <c r="M5" s="5"/>
      <c r="N5" s="5"/>
      <c r="O5" s="5"/>
      <c r="P5" s="5"/>
      <c r="Q5" s="129"/>
      <c r="R5" s="129"/>
      <c r="W5" s="129"/>
    </row>
    <row r="6" spans="1:23" s="134" customFormat="1" ht="18" customHeight="1">
      <c r="A6" s="131" t="s">
        <v>42</v>
      </c>
      <c r="B6" s="5">
        <f t="shared" si="0"/>
        <v>907</v>
      </c>
      <c r="C6" s="18">
        <f>SUM(C7:C8)</f>
        <v>452</v>
      </c>
      <c r="D6" s="18">
        <f>SUM(D7:D8)</f>
        <v>455</v>
      </c>
      <c r="E6" s="5"/>
      <c r="F6" s="139"/>
      <c r="G6" s="139"/>
      <c r="H6" s="139"/>
      <c r="I6" s="139"/>
      <c r="J6" s="139"/>
      <c r="K6" s="139"/>
      <c r="L6" s="139"/>
      <c r="M6" s="5"/>
      <c r="N6" s="5"/>
      <c r="O6" s="5"/>
      <c r="P6" s="5"/>
      <c r="Q6" s="129"/>
      <c r="R6" s="129"/>
      <c r="W6" s="129"/>
    </row>
    <row r="7" spans="1:23" s="134" customFormat="1" ht="18" customHeight="1">
      <c r="A7" s="117" t="s">
        <v>43</v>
      </c>
      <c r="B7" s="5">
        <f t="shared" si="0"/>
        <v>892</v>
      </c>
      <c r="C7" s="1">
        <v>446</v>
      </c>
      <c r="D7" s="1">
        <v>446</v>
      </c>
      <c r="E7" s="5"/>
      <c r="F7" s="139"/>
      <c r="G7" s="139"/>
      <c r="H7" s="139"/>
      <c r="I7" s="139"/>
      <c r="J7" s="139"/>
      <c r="K7" s="139"/>
      <c r="L7" s="139"/>
      <c r="M7" s="5"/>
      <c r="N7" s="5"/>
      <c r="O7" s="5"/>
      <c r="P7" s="5"/>
      <c r="Q7" s="129"/>
      <c r="R7" s="129"/>
      <c r="W7" s="129"/>
    </row>
    <row r="8" spans="1:23" s="134" customFormat="1" ht="18" customHeight="1">
      <c r="A8" s="117" t="s">
        <v>44</v>
      </c>
      <c r="B8" s="5">
        <f t="shared" si="0"/>
        <v>15</v>
      </c>
      <c r="C8" s="18">
        <v>6</v>
      </c>
      <c r="D8" s="18">
        <v>9</v>
      </c>
      <c r="E8" s="5"/>
      <c r="F8" s="139"/>
      <c r="G8" s="139"/>
      <c r="H8" s="139"/>
      <c r="I8" s="139"/>
      <c r="J8" s="139"/>
      <c r="K8" s="139"/>
      <c r="L8" s="139"/>
      <c r="M8" s="5"/>
      <c r="N8" s="5"/>
      <c r="O8" s="5"/>
      <c r="P8" s="5"/>
      <c r="Q8" s="129"/>
      <c r="R8" s="129"/>
      <c r="W8" s="129"/>
    </row>
    <row r="9" spans="1:23" s="134" customFormat="1" ht="18" customHeight="1">
      <c r="A9" s="117" t="s">
        <v>45</v>
      </c>
      <c r="B9" s="5">
        <f t="shared" si="0"/>
        <v>10</v>
      </c>
      <c r="C9" s="1">
        <v>10</v>
      </c>
      <c r="D9" s="1">
        <v>0</v>
      </c>
      <c r="E9" s="5"/>
      <c r="F9" s="139"/>
      <c r="G9" s="139"/>
      <c r="H9" s="139"/>
      <c r="I9" s="139"/>
      <c r="J9" s="139"/>
      <c r="K9" s="139"/>
      <c r="L9" s="139"/>
      <c r="M9" s="5"/>
      <c r="N9" s="5"/>
      <c r="O9" s="5"/>
      <c r="P9" s="5"/>
      <c r="Q9" s="129"/>
      <c r="R9" s="129"/>
      <c r="W9" s="129"/>
    </row>
    <row r="10" spans="1:23" s="134" customFormat="1" ht="18" customHeight="1">
      <c r="A10" s="117" t="s">
        <v>46</v>
      </c>
      <c r="B10" s="5">
        <f t="shared" si="0"/>
        <v>7</v>
      </c>
      <c r="C10" s="1">
        <v>4</v>
      </c>
      <c r="D10" s="1">
        <v>3</v>
      </c>
      <c r="E10" s="5"/>
      <c r="F10" s="139"/>
      <c r="G10" s="139"/>
      <c r="H10" s="139"/>
      <c r="I10" s="139"/>
      <c r="J10" s="139"/>
      <c r="K10" s="139"/>
      <c r="L10" s="139"/>
      <c r="M10" s="5"/>
      <c r="N10" s="5"/>
      <c r="O10" s="5"/>
      <c r="P10" s="5"/>
      <c r="Q10" s="129"/>
      <c r="R10" s="129"/>
      <c r="W10" s="129"/>
    </row>
    <row r="11" spans="1:23" s="134" customFormat="1" ht="7" customHeight="1">
      <c r="A11" s="120"/>
      <c r="B11" s="75"/>
      <c r="C11" s="15"/>
      <c r="D11" s="15"/>
      <c r="E11" s="5"/>
      <c r="F11" s="139"/>
      <c r="G11" s="139"/>
      <c r="H11" s="139"/>
      <c r="I11" s="139"/>
      <c r="J11" s="139"/>
      <c r="K11" s="139"/>
      <c r="L11" s="139"/>
      <c r="M11" s="5"/>
      <c r="N11" s="5"/>
      <c r="O11" s="5"/>
      <c r="P11" s="5"/>
      <c r="Q11" s="129"/>
      <c r="R11" s="129"/>
      <c r="W11" s="129"/>
    </row>
    <row r="12" spans="1:23" s="134" customFormat="1" ht="7" customHeight="1">
      <c r="A12" s="131"/>
      <c r="B12" s="5"/>
      <c r="C12" s="18"/>
      <c r="D12" s="18"/>
      <c r="E12" s="5"/>
      <c r="F12" s="139"/>
      <c r="G12" s="139"/>
      <c r="H12" s="139"/>
      <c r="I12" s="139"/>
      <c r="J12" s="139"/>
      <c r="K12" s="139"/>
      <c r="L12" s="139"/>
      <c r="M12" s="5"/>
      <c r="N12" s="5"/>
      <c r="O12" s="5"/>
      <c r="P12" s="5"/>
      <c r="Q12" s="129"/>
      <c r="R12" s="129"/>
      <c r="W12" s="129"/>
    </row>
    <row r="13" spans="1:23" s="134" customFormat="1" ht="18" customHeight="1">
      <c r="A13" s="131" t="s">
        <v>47</v>
      </c>
      <c r="B13" s="5">
        <f t="shared" ref="B13:B19" si="1">SUM(C13,D13)</f>
        <v>955</v>
      </c>
      <c r="C13" s="5">
        <f>SUM(C14,C18:C19)</f>
        <v>476</v>
      </c>
      <c r="D13" s="5">
        <f>SUM(D14,D18:D19)</f>
        <v>479</v>
      </c>
      <c r="G13" s="116"/>
      <c r="H13" s="116"/>
      <c r="I13" s="116"/>
      <c r="J13" s="116"/>
      <c r="K13" s="116"/>
      <c r="L13" s="116"/>
      <c r="M13" s="116"/>
    </row>
    <row r="14" spans="1:23" s="134" customFormat="1" ht="18" customHeight="1">
      <c r="A14" s="131" t="s">
        <v>42</v>
      </c>
      <c r="B14" s="5">
        <f t="shared" si="1"/>
        <v>938</v>
      </c>
      <c r="C14" s="5">
        <f>SUM(C15:C17)</f>
        <v>462</v>
      </c>
      <c r="D14" s="5">
        <f>SUM(D15:D17)</f>
        <v>476</v>
      </c>
      <c r="G14" s="116"/>
      <c r="H14" s="116"/>
      <c r="I14" s="116"/>
      <c r="J14" s="116"/>
      <c r="K14" s="116"/>
      <c r="L14" s="116"/>
      <c r="M14" s="116"/>
    </row>
    <row r="15" spans="1:23" s="134" customFormat="1" ht="18" customHeight="1">
      <c r="A15" s="117" t="s">
        <v>43</v>
      </c>
      <c r="B15" s="5">
        <f t="shared" si="1"/>
        <v>890</v>
      </c>
      <c r="C15" s="18">
        <v>446</v>
      </c>
      <c r="D15" s="18">
        <v>444</v>
      </c>
      <c r="G15" s="116"/>
      <c r="H15" s="116"/>
      <c r="I15" s="116"/>
      <c r="J15" s="116"/>
      <c r="K15" s="116"/>
      <c r="L15" s="116"/>
      <c r="M15" s="116"/>
    </row>
    <row r="16" spans="1:23" s="134" customFormat="1" ht="18" customHeight="1">
      <c r="A16" s="117" t="s">
        <v>44</v>
      </c>
      <c r="B16" s="5">
        <f t="shared" si="1"/>
        <v>14</v>
      </c>
      <c r="C16" s="18">
        <v>5</v>
      </c>
      <c r="D16" s="18">
        <v>9</v>
      </c>
      <c r="G16" s="116"/>
      <c r="H16" s="116"/>
      <c r="I16" s="116"/>
      <c r="J16" s="116"/>
      <c r="K16" s="116"/>
      <c r="L16" s="116"/>
      <c r="M16" s="116"/>
    </row>
    <row r="17" spans="1:13" s="134" customFormat="1" ht="18" customHeight="1">
      <c r="A17" s="117" t="s">
        <v>48</v>
      </c>
      <c r="B17" s="5">
        <f t="shared" si="1"/>
        <v>34</v>
      </c>
      <c r="C17" s="18">
        <v>11</v>
      </c>
      <c r="D17" s="18">
        <v>23</v>
      </c>
      <c r="G17" s="116"/>
      <c r="H17" s="116"/>
      <c r="I17" s="116"/>
      <c r="J17" s="116"/>
      <c r="K17" s="116"/>
      <c r="L17" s="116"/>
      <c r="M17" s="116"/>
    </row>
    <row r="18" spans="1:13" s="134" customFormat="1" ht="18" customHeight="1">
      <c r="A18" s="117" t="s">
        <v>45</v>
      </c>
      <c r="B18" s="5">
        <f t="shared" si="1"/>
        <v>10</v>
      </c>
      <c r="C18" s="18">
        <v>10</v>
      </c>
      <c r="D18" s="1">
        <v>0</v>
      </c>
      <c r="G18" s="116"/>
      <c r="H18" s="116"/>
      <c r="I18" s="116"/>
      <c r="J18" s="116"/>
      <c r="K18" s="116"/>
      <c r="L18" s="116"/>
      <c r="M18" s="116"/>
    </row>
    <row r="19" spans="1:13" s="134" customFormat="1" ht="18" customHeight="1">
      <c r="A19" s="117" t="s">
        <v>46</v>
      </c>
      <c r="B19" s="5">
        <f t="shared" si="1"/>
        <v>7</v>
      </c>
      <c r="C19" s="18">
        <v>4</v>
      </c>
      <c r="D19" s="1">
        <v>3</v>
      </c>
      <c r="G19" s="116"/>
      <c r="H19" s="116"/>
      <c r="I19" s="116"/>
      <c r="J19" s="116"/>
      <c r="K19" s="116"/>
      <c r="L19" s="116"/>
      <c r="M19" s="116"/>
    </row>
    <row r="20" spans="1:13" s="134" customFormat="1" ht="6.65" customHeight="1">
      <c r="A20" s="120"/>
      <c r="B20" s="19"/>
      <c r="C20" s="19"/>
      <c r="D20" s="203"/>
      <c r="G20" s="116"/>
      <c r="H20" s="116"/>
      <c r="I20" s="116"/>
      <c r="J20" s="116"/>
      <c r="K20" s="116"/>
      <c r="L20" s="116"/>
      <c r="M20" s="116"/>
    </row>
    <row r="21" spans="1:13" s="134" customFormat="1" ht="19.899999999999999" customHeight="1">
      <c r="B21" s="116"/>
      <c r="C21" s="198"/>
      <c r="D21" s="202"/>
      <c r="G21" s="116"/>
      <c r="H21" s="116"/>
      <c r="I21" s="116"/>
      <c r="J21" s="116"/>
      <c r="K21" s="116"/>
      <c r="L21" s="116"/>
      <c r="M21" s="116"/>
    </row>
    <row r="22" spans="1:13" s="134" customFormat="1" ht="20.149999999999999" customHeight="1">
      <c r="A22" s="8" t="s">
        <v>49</v>
      </c>
      <c r="B22" s="9"/>
      <c r="C22" s="185"/>
      <c r="D22" s="186"/>
      <c r="G22" s="116"/>
      <c r="H22" s="116"/>
      <c r="I22" s="116"/>
      <c r="J22" s="116"/>
      <c r="K22" s="116"/>
      <c r="L22" s="116"/>
      <c r="M22" s="116"/>
    </row>
    <row r="23" spans="1:13" s="134" customFormat="1" ht="15" customHeight="1">
      <c r="A23" s="9"/>
      <c r="B23" s="9"/>
      <c r="C23" s="15"/>
      <c r="D23" s="205" t="s">
        <v>355</v>
      </c>
      <c r="G23" s="116"/>
      <c r="H23" s="116"/>
      <c r="I23" s="116"/>
      <c r="J23" s="116"/>
      <c r="K23" s="116"/>
      <c r="L23" s="116"/>
      <c r="M23" s="116"/>
    </row>
    <row r="24" spans="1:13" s="134" customFormat="1" ht="21" customHeight="1">
      <c r="A24" s="122" t="s">
        <v>38</v>
      </c>
      <c r="B24" s="125" t="s">
        <v>14</v>
      </c>
      <c r="C24" s="199" t="s">
        <v>39</v>
      </c>
      <c r="D24" s="199" t="s">
        <v>40</v>
      </c>
      <c r="G24" s="116"/>
      <c r="H24" s="116"/>
      <c r="I24" s="116"/>
      <c r="J24" s="116"/>
      <c r="K24" s="116"/>
      <c r="L24" s="116"/>
      <c r="M24" s="116"/>
    </row>
    <row r="25" spans="1:13" s="134" customFormat="1" ht="6" customHeight="1">
      <c r="A25" s="20"/>
      <c r="B25" s="16"/>
      <c r="C25" s="16"/>
      <c r="D25" s="200"/>
      <c r="G25" s="116"/>
      <c r="H25" s="116"/>
      <c r="I25" s="116"/>
      <c r="J25" s="116"/>
      <c r="K25" s="116"/>
      <c r="L25" s="116"/>
      <c r="M25" s="21"/>
    </row>
    <row r="26" spans="1:13" s="13" customFormat="1" ht="18" customHeight="1">
      <c r="A26" s="117" t="s">
        <v>50</v>
      </c>
      <c r="B26" s="5">
        <f>SUM(C26,D26)</f>
        <v>975</v>
      </c>
      <c r="C26" s="5">
        <f>SUM(C27:C33)</f>
        <v>487</v>
      </c>
      <c r="D26" s="5">
        <f>SUM(D27:D33)</f>
        <v>488</v>
      </c>
      <c r="G26" s="21"/>
      <c r="H26" s="21"/>
      <c r="I26" s="21"/>
      <c r="J26" s="21"/>
      <c r="K26" s="21"/>
      <c r="L26" s="21"/>
      <c r="M26" s="21"/>
    </row>
    <row r="27" spans="1:13" s="13" customFormat="1" ht="18" customHeight="1">
      <c r="A27" s="117" t="s">
        <v>51</v>
      </c>
      <c r="B27" s="5">
        <f>SUM(C27,D27)</f>
        <v>955</v>
      </c>
      <c r="C27" s="18">
        <v>476</v>
      </c>
      <c r="D27" s="18">
        <v>479</v>
      </c>
      <c r="G27" s="21"/>
      <c r="H27" s="21"/>
      <c r="I27" s="21"/>
      <c r="J27" s="21"/>
      <c r="K27" s="21"/>
      <c r="L27" s="21"/>
      <c r="M27" s="21"/>
    </row>
    <row r="28" spans="1:13" s="13" customFormat="1" ht="18" customHeight="1">
      <c r="A28" s="117" t="s">
        <v>52</v>
      </c>
      <c r="B28" s="141" t="s">
        <v>339</v>
      </c>
      <c r="C28" s="141" t="s">
        <v>339</v>
      </c>
      <c r="D28" s="141" t="s">
        <v>339</v>
      </c>
      <c r="G28" s="21"/>
      <c r="H28" s="21"/>
      <c r="I28" s="21"/>
      <c r="J28" s="21"/>
      <c r="K28" s="21"/>
      <c r="L28" s="21"/>
      <c r="M28" s="21"/>
    </row>
    <row r="29" spans="1:13" s="13" customFormat="1" ht="18" customHeight="1">
      <c r="A29" s="117" t="s">
        <v>53</v>
      </c>
      <c r="B29" s="141" t="s">
        <v>339</v>
      </c>
      <c r="C29" s="141" t="s">
        <v>339</v>
      </c>
      <c r="D29" s="141" t="s">
        <v>339</v>
      </c>
      <c r="G29" s="21"/>
      <c r="H29" s="21"/>
      <c r="I29" s="21"/>
      <c r="J29" s="21"/>
      <c r="K29" s="21"/>
      <c r="L29" s="21"/>
      <c r="M29" s="21"/>
    </row>
    <row r="30" spans="1:13" s="13" customFormat="1" ht="18" customHeight="1">
      <c r="A30" s="117" t="s">
        <v>54</v>
      </c>
      <c r="B30" s="5">
        <f>SUM(C30,D30)</f>
        <v>2</v>
      </c>
      <c r="C30" s="141">
        <v>1</v>
      </c>
      <c r="D30" s="141">
        <v>1</v>
      </c>
      <c r="G30" s="21"/>
      <c r="H30" s="21"/>
      <c r="I30" s="21"/>
      <c r="J30" s="21"/>
      <c r="K30" s="21"/>
      <c r="L30" s="21"/>
      <c r="M30" s="21"/>
    </row>
    <row r="31" spans="1:13" s="13" customFormat="1" ht="18" customHeight="1">
      <c r="A31" s="117" t="s">
        <v>334</v>
      </c>
      <c r="B31" s="5">
        <f>SUM(C31,D31)</f>
        <v>5</v>
      </c>
      <c r="C31" s="5">
        <v>4</v>
      </c>
      <c r="D31" s="141">
        <v>1</v>
      </c>
      <c r="G31" s="21"/>
      <c r="H31" s="21"/>
      <c r="I31" s="21"/>
      <c r="J31" s="21"/>
      <c r="K31" s="21"/>
      <c r="L31" s="21"/>
      <c r="M31" s="21"/>
    </row>
    <row r="32" spans="1:13" s="13" customFormat="1" ht="18" customHeight="1">
      <c r="A32" s="117" t="s">
        <v>55</v>
      </c>
      <c r="B32" s="5">
        <f>SUM(C32,D32)</f>
        <v>13</v>
      </c>
      <c r="C32" s="18">
        <v>6</v>
      </c>
      <c r="D32" s="5">
        <v>7</v>
      </c>
      <c r="G32" s="21"/>
      <c r="H32" s="21"/>
      <c r="I32" s="21"/>
      <c r="J32" s="21"/>
      <c r="K32" s="21"/>
      <c r="L32" s="21"/>
      <c r="M32" s="21"/>
    </row>
    <row r="33" spans="1:13" s="13" customFormat="1" ht="18" customHeight="1">
      <c r="A33" s="131" t="s">
        <v>56</v>
      </c>
      <c r="B33" s="141" t="s">
        <v>339</v>
      </c>
      <c r="C33" s="141" t="s">
        <v>339</v>
      </c>
      <c r="D33" s="141" t="s">
        <v>339</v>
      </c>
      <c r="G33" s="21"/>
      <c r="H33" s="21"/>
      <c r="I33" s="21"/>
      <c r="J33" s="21"/>
      <c r="K33" s="21"/>
      <c r="L33" s="21"/>
      <c r="M33" s="21"/>
    </row>
    <row r="34" spans="1:13" s="13" customFormat="1" ht="18" customHeight="1">
      <c r="A34" s="131" t="s">
        <v>57</v>
      </c>
      <c r="B34" s="5">
        <f>SUM(C34,D34)</f>
        <v>49</v>
      </c>
      <c r="C34" s="1">
        <v>23</v>
      </c>
      <c r="D34" s="1">
        <v>26</v>
      </c>
      <c r="G34" s="21"/>
      <c r="H34" s="21"/>
      <c r="I34" s="21"/>
      <c r="J34" s="21"/>
      <c r="K34" s="21"/>
      <c r="L34" s="21"/>
      <c r="M34" s="21"/>
    </row>
    <row r="35" spans="1:13" s="13" customFormat="1" ht="18" customHeight="1">
      <c r="A35" s="131" t="s">
        <v>58</v>
      </c>
      <c r="B35" s="141" t="s">
        <v>339</v>
      </c>
      <c r="C35" s="141" t="s">
        <v>339</v>
      </c>
      <c r="D35" s="141" t="s">
        <v>339</v>
      </c>
      <c r="G35" s="21"/>
      <c r="H35" s="21"/>
      <c r="I35" s="21"/>
      <c r="J35" s="21"/>
      <c r="K35" s="21"/>
      <c r="L35" s="21"/>
      <c r="M35" s="21"/>
    </row>
    <row r="36" spans="1:13" s="13" customFormat="1" ht="18" customHeight="1">
      <c r="A36" s="131" t="s">
        <v>59</v>
      </c>
      <c r="B36" s="142">
        <f>B27/B26</f>
        <v>0.97899999999999998</v>
      </c>
      <c r="C36" s="143">
        <f>C27/C26</f>
        <v>0.97699999999999998</v>
      </c>
      <c r="D36" s="143">
        <f>D27/D26</f>
        <v>0.98199999999999998</v>
      </c>
      <c r="G36" s="21"/>
      <c r="H36" s="21"/>
      <c r="I36" s="21"/>
      <c r="J36" s="21"/>
      <c r="K36" s="21"/>
      <c r="L36" s="21"/>
      <c r="M36" s="21"/>
    </row>
    <row r="37" spans="1:13" s="13" customFormat="1" ht="18" customHeight="1">
      <c r="A37" s="131" t="s">
        <v>60</v>
      </c>
      <c r="B37" s="142">
        <f>(B31)/B26</f>
        <v>5.0000000000000001E-3</v>
      </c>
      <c r="C37" s="142">
        <f>(C31)/C26</f>
        <v>8.0000000000000002E-3</v>
      </c>
      <c r="D37" s="142">
        <f>(D31)/D26</f>
        <v>2E-3</v>
      </c>
      <c r="G37" s="21"/>
      <c r="H37" s="21"/>
      <c r="I37" s="21"/>
      <c r="J37" s="21"/>
      <c r="K37" s="21"/>
      <c r="L37" s="21"/>
      <c r="M37" s="21"/>
    </row>
    <row r="38" spans="1:13" s="13" customFormat="1" ht="6" customHeight="1">
      <c r="A38" s="120"/>
      <c r="B38" s="19"/>
      <c r="C38" s="19"/>
      <c r="D38" s="135"/>
      <c r="G38" s="21"/>
      <c r="H38" s="21"/>
      <c r="I38" s="21"/>
      <c r="J38" s="21"/>
      <c r="K38" s="21"/>
      <c r="L38" s="21"/>
      <c r="M38" s="21"/>
    </row>
    <row r="39" spans="1:13" s="13" customFormat="1" ht="15" customHeight="1">
      <c r="A39" s="134" t="s">
        <v>61</v>
      </c>
      <c r="B39" s="116"/>
      <c r="C39" s="116"/>
      <c r="D39" s="134"/>
      <c r="G39" s="21"/>
      <c r="H39" s="21"/>
      <c r="I39" s="21"/>
      <c r="J39" s="21"/>
      <c r="K39" s="21"/>
      <c r="L39" s="21"/>
      <c r="M39" s="21"/>
    </row>
    <row r="40" spans="1:13" s="13" customFormat="1" ht="15" customHeight="1">
      <c r="A40" s="134" t="s">
        <v>335</v>
      </c>
      <c r="B40" s="116"/>
      <c r="C40" s="116"/>
      <c r="D40" s="134"/>
      <c r="G40" s="21"/>
      <c r="H40" s="21"/>
      <c r="I40" s="21"/>
      <c r="J40" s="21"/>
      <c r="K40" s="21"/>
      <c r="L40" s="21"/>
      <c r="M40" s="21"/>
    </row>
    <row r="41" spans="1:13" s="13" customFormat="1">
      <c r="A41" s="134"/>
      <c r="B41" s="116"/>
      <c r="C41" s="116"/>
      <c r="D41" s="134"/>
      <c r="G41" s="21"/>
      <c r="H41" s="21"/>
      <c r="I41" s="21"/>
      <c r="J41" s="21"/>
      <c r="K41" s="21"/>
      <c r="L41" s="21"/>
      <c r="M41" s="21"/>
    </row>
    <row r="42" spans="1:13" s="13" customFormat="1">
      <c r="B42" s="21"/>
      <c r="C42" s="21"/>
      <c r="G42" s="21"/>
      <c r="H42" s="21"/>
      <c r="I42" s="21"/>
      <c r="J42" s="21"/>
      <c r="K42" s="21"/>
      <c r="L42" s="21"/>
      <c r="M42" s="21"/>
    </row>
    <row r="43" spans="1:13" s="13" customFormat="1">
      <c r="B43" s="21"/>
      <c r="C43" s="21"/>
      <c r="G43" s="21"/>
      <c r="H43" s="21"/>
      <c r="I43" s="21"/>
      <c r="J43" s="21"/>
      <c r="K43" s="21"/>
      <c r="L43" s="21"/>
      <c r="M43" s="21"/>
    </row>
    <row r="44" spans="1:13" s="13" customFormat="1">
      <c r="B44" s="21"/>
      <c r="C44" s="21"/>
      <c r="G44" s="21"/>
      <c r="H44" s="21"/>
      <c r="I44" s="21"/>
      <c r="J44" s="21"/>
      <c r="K44" s="21"/>
      <c r="L44" s="21"/>
      <c r="M44" s="21"/>
    </row>
  </sheetData>
  <phoneticPr fontId="1"/>
  <printOptions horizontalCentered="1"/>
  <pageMargins left="0.98425196850393704" right="0.98425196850393704" top="1.1811023622047245" bottom="1.1811023622047245" header="0.78740157480314965" footer="0.59055118110236227"/>
  <pageSetup paperSize="9" firstPageNumber="78" orientation="portrait" useFirstPageNumber="1" horizontalDpi="400" verticalDpi="400" r:id="rId1"/>
  <headerFooter scaleWithDoc="0" alignWithMargins="0">
    <oddHeader>&amp;C&amp;12Ｌ　教育・文化</oddHeader>
    <oddFooter>&amp;C&amp;12&amp;P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5"/>
  <sheetViews>
    <sheetView zoomScaleNormal="100" workbookViewId="0"/>
  </sheetViews>
  <sheetFormatPr defaultColWidth="9.09765625" defaultRowHeight="12"/>
  <cols>
    <col min="1" max="10" width="8.69921875" style="65" customWidth="1"/>
    <col min="11" max="16384" width="9.09765625" style="65"/>
  </cols>
  <sheetData>
    <row r="1" spans="1:9" ht="20.149999999999999" customHeight="1">
      <c r="A1" s="8" t="s">
        <v>308</v>
      </c>
      <c r="B1" s="14"/>
      <c r="C1" s="14"/>
      <c r="D1" s="14"/>
      <c r="E1" s="14"/>
      <c r="F1" s="14"/>
      <c r="G1" s="14"/>
      <c r="H1" s="14"/>
      <c r="I1" s="14"/>
    </row>
    <row r="2" spans="1:9" ht="6" customHeight="1">
      <c r="A2" s="14"/>
      <c r="B2" s="14"/>
      <c r="C2" s="14"/>
      <c r="D2" s="14"/>
      <c r="E2" s="14"/>
      <c r="F2" s="14"/>
      <c r="G2" s="14"/>
      <c r="H2" s="14"/>
      <c r="I2" s="14"/>
    </row>
    <row r="3" spans="1:9" s="66" customFormat="1" ht="17.25" customHeight="1">
      <c r="A3" s="13" t="s">
        <v>62</v>
      </c>
      <c r="B3" s="13"/>
      <c r="C3" s="13"/>
      <c r="D3" s="13"/>
      <c r="E3" s="13"/>
      <c r="F3" s="13"/>
      <c r="G3" s="13"/>
      <c r="H3" s="13"/>
      <c r="I3" s="61" t="s">
        <v>63</v>
      </c>
    </row>
    <row r="4" spans="1:9" s="66" customFormat="1" ht="15" customHeight="1">
      <c r="A4" s="380" t="s">
        <v>64</v>
      </c>
      <c r="B4" s="381" t="s">
        <v>65</v>
      </c>
      <c r="C4" s="381" t="s">
        <v>66</v>
      </c>
      <c r="D4" s="381"/>
      <c r="E4" s="381"/>
      <c r="F4" s="381" t="s">
        <v>67</v>
      </c>
      <c r="G4" s="381"/>
      <c r="H4" s="381"/>
      <c r="I4" s="382" t="s">
        <v>68</v>
      </c>
    </row>
    <row r="5" spans="1:9" s="67" customFormat="1" ht="15" customHeight="1">
      <c r="A5" s="380"/>
      <c r="B5" s="381"/>
      <c r="C5" s="123" t="s">
        <v>14</v>
      </c>
      <c r="D5" s="123" t="s">
        <v>15</v>
      </c>
      <c r="E5" s="123" t="s">
        <v>16</v>
      </c>
      <c r="F5" s="123" t="s">
        <v>14</v>
      </c>
      <c r="G5" s="123" t="s">
        <v>15</v>
      </c>
      <c r="H5" s="123" t="s">
        <v>16</v>
      </c>
      <c r="I5" s="383"/>
    </row>
    <row r="6" spans="1:9" s="66" customFormat="1" ht="5.15" customHeight="1">
      <c r="A6" s="13"/>
      <c r="B6" s="68"/>
      <c r="C6" s="13"/>
      <c r="D6" s="13"/>
      <c r="E6" s="13"/>
      <c r="F6" s="13"/>
      <c r="G6" s="13"/>
      <c r="H6" s="13"/>
      <c r="I6" s="13"/>
    </row>
    <row r="7" spans="1:9" s="66" customFormat="1" ht="15" customHeight="1">
      <c r="A7" s="69" t="s">
        <v>356</v>
      </c>
      <c r="B7" s="23">
        <v>3</v>
      </c>
      <c r="C7" s="24">
        <v>2188</v>
      </c>
      <c r="D7" s="24">
        <v>862</v>
      </c>
      <c r="E7" s="24">
        <v>1326</v>
      </c>
      <c r="F7" s="24">
        <v>141</v>
      </c>
      <c r="G7" s="24">
        <v>88</v>
      </c>
      <c r="H7" s="24">
        <v>53</v>
      </c>
      <c r="I7" s="24">
        <v>28</v>
      </c>
    </row>
    <row r="8" spans="1:9" s="66" customFormat="1" ht="15" customHeight="1">
      <c r="A8" s="69">
        <v>28</v>
      </c>
      <c r="B8" s="23">
        <v>3</v>
      </c>
      <c r="C8" s="24">
        <v>2158</v>
      </c>
      <c r="D8" s="24">
        <v>836</v>
      </c>
      <c r="E8" s="24">
        <v>1322</v>
      </c>
      <c r="F8" s="24">
        <v>143</v>
      </c>
      <c r="G8" s="24">
        <v>92</v>
      </c>
      <c r="H8" s="24">
        <v>51</v>
      </c>
      <c r="I8" s="24">
        <v>26</v>
      </c>
    </row>
    <row r="9" spans="1:9" s="66" customFormat="1" ht="15" customHeight="1">
      <c r="A9" s="69">
        <v>29</v>
      </c>
      <c r="B9" s="23">
        <v>3</v>
      </c>
      <c r="C9" s="24">
        <v>2155</v>
      </c>
      <c r="D9" s="24">
        <v>858</v>
      </c>
      <c r="E9" s="24">
        <v>1297</v>
      </c>
      <c r="F9" s="24">
        <v>144</v>
      </c>
      <c r="G9" s="24">
        <v>92</v>
      </c>
      <c r="H9" s="24">
        <v>52</v>
      </c>
      <c r="I9" s="24">
        <v>26</v>
      </c>
    </row>
    <row r="10" spans="1:9" s="66" customFormat="1" ht="15" customHeight="1">
      <c r="A10" s="69">
        <v>30</v>
      </c>
      <c r="B10" s="23">
        <v>3</v>
      </c>
      <c r="C10" s="24">
        <v>2117</v>
      </c>
      <c r="D10" s="24">
        <v>857</v>
      </c>
      <c r="E10" s="24">
        <v>1260</v>
      </c>
      <c r="F10" s="24">
        <v>143</v>
      </c>
      <c r="G10" s="24">
        <v>93</v>
      </c>
      <c r="H10" s="24">
        <v>50</v>
      </c>
      <c r="I10" s="24">
        <v>27</v>
      </c>
    </row>
    <row r="11" spans="1:9" s="66" customFormat="1" ht="15" customHeight="1">
      <c r="A11" s="69" t="s">
        <v>314</v>
      </c>
      <c r="B11" s="23">
        <v>3</v>
      </c>
      <c r="C11" s="24">
        <v>2111</v>
      </c>
      <c r="D11" s="24">
        <v>861</v>
      </c>
      <c r="E11" s="24">
        <v>1250</v>
      </c>
      <c r="F11" s="24">
        <v>140</v>
      </c>
      <c r="G11" s="24">
        <v>89</v>
      </c>
      <c r="H11" s="24">
        <v>51</v>
      </c>
      <c r="I11" s="24">
        <v>26</v>
      </c>
    </row>
    <row r="12" spans="1:9" s="66" customFormat="1" ht="15" customHeight="1">
      <c r="A12" s="69">
        <v>2</v>
      </c>
      <c r="B12" s="23">
        <v>3</v>
      </c>
      <c r="C12" s="24">
        <v>2063</v>
      </c>
      <c r="D12" s="24">
        <v>822</v>
      </c>
      <c r="E12" s="24">
        <v>1241</v>
      </c>
      <c r="F12" s="24">
        <v>138</v>
      </c>
      <c r="G12" s="24">
        <v>86</v>
      </c>
      <c r="H12" s="24">
        <v>52</v>
      </c>
      <c r="I12" s="24">
        <v>26</v>
      </c>
    </row>
    <row r="13" spans="1:9" s="66" customFormat="1" ht="15" customHeight="1">
      <c r="A13" s="69">
        <v>3</v>
      </c>
      <c r="B13" s="23">
        <v>3</v>
      </c>
      <c r="C13" s="24">
        <v>1993</v>
      </c>
      <c r="D13" s="24">
        <v>803</v>
      </c>
      <c r="E13" s="24">
        <v>1190</v>
      </c>
      <c r="F13" s="24">
        <v>140</v>
      </c>
      <c r="G13" s="24">
        <v>86</v>
      </c>
      <c r="H13" s="24">
        <v>54</v>
      </c>
      <c r="I13" s="24">
        <v>28</v>
      </c>
    </row>
    <row r="14" spans="1:9" s="66" customFormat="1" ht="15" customHeight="1">
      <c r="A14" s="69">
        <v>4</v>
      </c>
      <c r="B14" s="23">
        <v>3</v>
      </c>
      <c r="C14" s="24">
        <v>1918</v>
      </c>
      <c r="D14" s="24">
        <v>770</v>
      </c>
      <c r="E14" s="24">
        <v>1148</v>
      </c>
      <c r="F14" s="24">
        <v>136</v>
      </c>
      <c r="G14" s="24">
        <v>83</v>
      </c>
      <c r="H14" s="24">
        <v>53</v>
      </c>
      <c r="I14" s="24">
        <v>27</v>
      </c>
    </row>
    <row r="15" spans="1:9" s="66" customFormat="1" ht="15" customHeight="1">
      <c r="A15" s="69">
        <v>5</v>
      </c>
      <c r="B15" s="23">
        <v>3</v>
      </c>
      <c r="C15" s="24">
        <v>1890</v>
      </c>
      <c r="D15" s="24">
        <v>785</v>
      </c>
      <c r="E15" s="24">
        <v>1105</v>
      </c>
      <c r="F15" s="24">
        <v>136</v>
      </c>
      <c r="G15" s="24">
        <v>84</v>
      </c>
      <c r="H15" s="24">
        <v>52</v>
      </c>
      <c r="I15" s="24">
        <v>33</v>
      </c>
    </row>
    <row r="16" spans="1:9" s="66" customFormat="1" ht="15" customHeight="1">
      <c r="A16" s="69">
        <v>6</v>
      </c>
      <c r="B16" s="23">
        <v>3</v>
      </c>
      <c r="C16" s="24">
        <v>1885</v>
      </c>
      <c r="D16" s="24">
        <v>795</v>
      </c>
      <c r="E16" s="24">
        <v>1090</v>
      </c>
      <c r="F16" s="24">
        <v>136</v>
      </c>
      <c r="G16" s="24">
        <v>80</v>
      </c>
      <c r="H16" s="24">
        <v>56</v>
      </c>
      <c r="I16" s="24">
        <v>25</v>
      </c>
    </row>
    <row r="17" spans="1:9" s="66" customFormat="1" ht="5.15" customHeight="1">
      <c r="A17" s="70"/>
      <c r="B17" s="204"/>
      <c r="C17" s="203"/>
      <c r="D17" s="203"/>
      <c r="E17" s="203"/>
      <c r="F17" s="203"/>
      <c r="G17" s="203"/>
      <c r="H17" s="203"/>
      <c r="I17" s="203"/>
    </row>
    <row r="18" spans="1:9" s="66" customFormat="1" ht="15" customHeight="1">
      <c r="A18" s="13" t="s">
        <v>69</v>
      </c>
      <c r="B18" s="13"/>
      <c r="C18" s="13"/>
      <c r="D18" s="13"/>
      <c r="E18" s="13"/>
      <c r="F18" s="13"/>
      <c r="G18" s="13"/>
      <c r="H18" s="13"/>
      <c r="I18" s="61"/>
    </row>
    <row r="19" spans="1:9" s="66" customFormat="1" ht="10" customHeight="1">
      <c r="A19" s="13"/>
      <c r="B19" s="13"/>
      <c r="C19" s="13"/>
      <c r="D19" s="13"/>
      <c r="E19" s="13"/>
      <c r="F19" s="13"/>
      <c r="G19" s="13"/>
      <c r="H19" s="13"/>
      <c r="I19" s="13"/>
    </row>
    <row r="20" spans="1:9" s="66" customFormat="1" ht="18" customHeight="1">
      <c r="A20" s="13" t="s">
        <v>70</v>
      </c>
      <c r="B20" s="13"/>
      <c r="C20" s="13"/>
      <c r="D20" s="13"/>
      <c r="E20" s="13"/>
      <c r="F20" s="13"/>
      <c r="G20" s="13"/>
      <c r="H20" s="13"/>
      <c r="I20" s="61"/>
    </row>
    <row r="21" spans="1:9" s="71" customFormat="1" ht="15" customHeight="1">
      <c r="A21" s="380" t="s">
        <v>64</v>
      </c>
      <c r="B21" s="381" t="s">
        <v>65</v>
      </c>
      <c r="C21" s="381" t="s">
        <v>66</v>
      </c>
      <c r="D21" s="381"/>
      <c r="E21" s="381"/>
      <c r="F21" s="381" t="s">
        <v>67</v>
      </c>
      <c r="G21" s="381"/>
      <c r="H21" s="381"/>
      <c r="I21" s="382" t="s">
        <v>68</v>
      </c>
    </row>
    <row r="22" spans="1:9" s="71" customFormat="1" ht="15" customHeight="1">
      <c r="A22" s="380"/>
      <c r="B22" s="381"/>
      <c r="C22" s="201" t="s">
        <v>14</v>
      </c>
      <c r="D22" s="201" t="s">
        <v>15</v>
      </c>
      <c r="E22" s="201" t="s">
        <v>16</v>
      </c>
      <c r="F22" s="201" t="s">
        <v>14</v>
      </c>
      <c r="G22" s="201" t="s">
        <v>15</v>
      </c>
      <c r="H22" s="201" t="s">
        <v>16</v>
      </c>
      <c r="I22" s="383"/>
    </row>
    <row r="23" spans="1:9" s="71" customFormat="1" ht="5.15" customHeight="1">
      <c r="A23" s="13"/>
      <c r="B23" s="68"/>
      <c r="C23" s="13"/>
      <c r="D23" s="13"/>
      <c r="E23" s="13"/>
      <c r="F23" s="13"/>
      <c r="G23" s="13"/>
      <c r="H23" s="13"/>
      <c r="I23" s="13"/>
    </row>
    <row r="24" spans="1:9" s="71" customFormat="1" ht="15" customHeight="1">
      <c r="A24" s="69" t="s">
        <v>356</v>
      </c>
      <c r="B24" s="23">
        <v>1</v>
      </c>
      <c r="C24" s="24">
        <v>1965</v>
      </c>
      <c r="D24" s="24">
        <v>1025</v>
      </c>
      <c r="E24" s="24">
        <v>940</v>
      </c>
      <c r="F24" s="24">
        <v>72</v>
      </c>
      <c r="G24" s="24">
        <v>52</v>
      </c>
      <c r="H24" s="24">
        <v>20</v>
      </c>
      <c r="I24" s="24">
        <v>6</v>
      </c>
    </row>
    <row r="25" spans="1:9" s="71" customFormat="1" ht="15" customHeight="1">
      <c r="A25" s="69">
        <v>28</v>
      </c>
      <c r="B25" s="23">
        <v>1</v>
      </c>
      <c r="C25" s="24">
        <v>2004</v>
      </c>
      <c r="D25" s="24">
        <v>1036</v>
      </c>
      <c r="E25" s="24">
        <v>968</v>
      </c>
      <c r="F25" s="24">
        <v>69</v>
      </c>
      <c r="G25" s="24">
        <v>48</v>
      </c>
      <c r="H25" s="24">
        <v>21</v>
      </c>
      <c r="I25" s="24">
        <v>6</v>
      </c>
    </row>
    <row r="26" spans="1:9" s="71" customFormat="1" ht="15" customHeight="1">
      <c r="A26" s="69">
        <v>29</v>
      </c>
      <c r="B26" s="23">
        <v>1</v>
      </c>
      <c r="C26" s="24">
        <v>1938</v>
      </c>
      <c r="D26" s="24">
        <v>1009</v>
      </c>
      <c r="E26" s="24">
        <v>929</v>
      </c>
      <c r="F26" s="24">
        <v>68</v>
      </c>
      <c r="G26" s="24">
        <v>48</v>
      </c>
      <c r="H26" s="24">
        <v>20</v>
      </c>
      <c r="I26" s="24">
        <v>6</v>
      </c>
    </row>
    <row r="27" spans="1:9" s="71" customFormat="1" ht="15" customHeight="1">
      <c r="A27" s="69">
        <v>30</v>
      </c>
      <c r="B27" s="23">
        <v>1</v>
      </c>
      <c r="C27" s="24">
        <v>1992</v>
      </c>
      <c r="D27" s="24">
        <v>1031</v>
      </c>
      <c r="E27" s="24">
        <v>961</v>
      </c>
      <c r="F27" s="24">
        <v>72</v>
      </c>
      <c r="G27" s="24">
        <v>51</v>
      </c>
      <c r="H27" s="24">
        <v>21</v>
      </c>
      <c r="I27" s="24">
        <v>7</v>
      </c>
    </row>
    <row r="28" spans="1:9" s="71" customFormat="1" ht="15" customHeight="1">
      <c r="A28" s="69" t="s">
        <v>314</v>
      </c>
      <c r="B28" s="23">
        <v>1</v>
      </c>
      <c r="C28" s="24">
        <v>1841</v>
      </c>
      <c r="D28" s="24">
        <v>973</v>
      </c>
      <c r="E28" s="24">
        <v>868</v>
      </c>
      <c r="F28" s="24">
        <v>69</v>
      </c>
      <c r="G28" s="24">
        <v>50</v>
      </c>
      <c r="H28" s="24">
        <v>19</v>
      </c>
      <c r="I28" s="24">
        <v>6</v>
      </c>
    </row>
    <row r="29" spans="1:9" s="71" customFormat="1" ht="15" customHeight="1">
      <c r="A29" s="69">
        <v>2</v>
      </c>
      <c r="B29" s="23">
        <v>1</v>
      </c>
      <c r="C29" s="24">
        <v>1956</v>
      </c>
      <c r="D29" s="24">
        <v>1043</v>
      </c>
      <c r="E29" s="24">
        <v>913</v>
      </c>
      <c r="F29" s="24">
        <v>74</v>
      </c>
      <c r="G29" s="24">
        <v>53</v>
      </c>
      <c r="H29" s="24">
        <v>21</v>
      </c>
      <c r="I29" s="24">
        <v>6</v>
      </c>
    </row>
    <row r="30" spans="1:9" s="71" customFormat="1" ht="15" customHeight="1">
      <c r="A30" s="69">
        <v>3</v>
      </c>
      <c r="B30" s="23">
        <v>1</v>
      </c>
      <c r="C30" s="24">
        <v>1854</v>
      </c>
      <c r="D30" s="24">
        <v>1005</v>
      </c>
      <c r="E30" s="24">
        <v>849</v>
      </c>
      <c r="F30" s="24">
        <v>73</v>
      </c>
      <c r="G30" s="24">
        <v>53</v>
      </c>
      <c r="H30" s="24">
        <v>20</v>
      </c>
      <c r="I30" s="24">
        <v>5</v>
      </c>
    </row>
    <row r="31" spans="1:9" s="71" customFormat="1" ht="15" customHeight="1">
      <c r="A31" s="69">
        <v>4</v>
      </c>
      <c r="B31" s="23">
        <v>1</v>
      </c>
      <c r="C31" s="24">
        <v>1863</v>
      </c>
      <c r="D31" s="24">
        <v>994</v>
      </c>
      <c r="E31" s="24">
        <v>869</v>
      </c>
      <c r="F31" s="24">
        <v>73</v>
      </c>
      <c r="G31" s="24">
        <v>53</v>
      </c>
      <c r="H31" s="24">
        <v>20</v>
      </c>
      <c r="I31" s="24">
        <v>5</v>
      </c>
    </row>
    <row r="32" spans="1:9" s="71" customFormat="1" ht="15" customHeight="1">
      <c r="A32" s="69">
        <v>5</v>
      </c>
      <c r="B32" s="23">
        <v>1</v>
      </c>
      <c r="C32" s="24">
        <v>1714</v>
      </c>
      <c r="D32" s="24">
        <v>916</v>
      </c>
      <c r="E32" s="24">
        <v>798</v>
      </c>
      <c r="F32" s="24">
        <v>71</v>
      </c>
      <c r="G32" s="24">
        <v>51</v>
      </c>
      <c r="H32" s="24">
        <v>20</v>
      </c>
      <c r="I32" s="24">
        <v>5</v>
      </c>
    </row>
    <row r="33" spans="1:10" s="71" customFormat="1" ht="15" customHeight="1">
      <c r="A33" s="69">
        <v>6</v>
      </c>
      <c r="B33" s="23">
        <v>1</v>
      </c>
      <c r="C33" s="24">
        <v>1638</v>
      </c>
      <c r="D33" s="24">
        <v>874</v>
      </c>
      <c r="E33" s="24">
        <v>764</v>
      </c>
      <c r="F33" s="24">
        <v>70</v>
      </c>
      <c r="G33" s="24">
        <v>51</v>
      </c>
      <c r="H33" s="24">
        <v>19</v>
      </c>
      <c r="I33" s="24">
        <v>5</v>
      </c>
    </row>
    <row r="34" spans="1:10" s="71" customFormat="1" ht="5.15" customHeight="1">
      <c r="A34" s="3"/>
      <c r="B34" s="55"/>
      <c r="C34" s="3"/>
      <c r="D34" s="3"/>
      <c r="E34" s="3"/>
      <c r="F34" s="3"/>
      <c r="G34" s="3"/>
      <c r="H34" s="3"/>
      <c r="I34" s="3"/>
    </row>
    <row r="35" spans="1:10" s="71" customFormat="1" ht="16.5" customHeight="1">
      <c r="A35" s="13"/>
      <c r="B35" s="14"/>
      <c r="C35" s="14"/>
      <c r="D35" s="14"/>
      <c r="E35" s="14"/>
      <c r="F35" s="14"/>
      <c r="G35" s="14"/>
      <c r="H35" s="14"/>
      <c r="I35" s="61"/>
    </row>
    <row r="37" spans="1:10" ht="20.149999999999999" customHeight="1">
      <c r="A37" s="8" t="s">
        <v>71</v>
      </c>
      <c r="B37" s="8"/>
      <c r="C37" s="8"/>
      <c r="D37" s="9"/>
      <c r="E37" s="9"/>
      <c r="F37" s="11"/>
      <c r="G37" s="11"/>
      <c r="H37" s="11"/>
      <c r="I37" s="11"/>
    </row>
    <row r="38" spans="1:10" ht="15" customHeight="1">
      <c r="A38" s="14"/>
      <c r="B38" s="14"/>
      <c r="C38" s="14"/>
      <c r="D38" s="14"/>
      <c r="E38" s="22"/>
      <c r="F38" s="22"/>
      <c r="G38" s="188"/>
      <c r="H38" s="5"/>
      <c r="I38" s="5"/>
      <c r="J38" s="205" t="s">
        <v>355</v>
      </c>
    </row>
    <row r="39" spans="1:10" ht="15" customHeight="1">
      <c r="A39" s="363" t="s">
        <v>38</v>
      </c>
      <c r="B39" s="363"/>
      <c r="C39" s="363"/>
      <c r="D39" s="380"/>
      <c r="E39" s="384" t="s">
        <v>14</v>
      </c>
      <c r="F39" s="385"/>
      <c r="G39" s="384" t="s">
        <v>39</v>
      </c>
      <c r="H39" s="385"/>
      <c r="I39" s="384" t="s">
        <v>40</v>
      </c>
      <c r="J39" s="386"/>
    </row>
    <row r="40" spans="1:10" ht="6" customHeight="1">
      <c r="A40" s="25"/>
      <c r="B40" s="25"/>
      <c r="C40" s="16"/>
      <c r="D40" s="16"/>
      <c r="E40" s="16"/>
      <c r="F40" s="16"/>
      <c r="G40" s="5"/>
      <c r="H40" s="5"/>
      <c r="I40" s="5"/>
      <c r="J40" s="200"/>
    </row>
    <row r="41" spans="1:10" ht="15" customHeight="1">
      <c r="A41" s="116" t="s">
        <v>50</v>
      </c>
      <c r="B41" s="116"/>
      <c r="C41" s="116"/>
      <c r="D41" s="116"/>
      <c r="E41" s="377">
        <f>SUM(G41+I41)</f>
        <v>1128</v>
      </c>
      <c r="F41" s="377"/>
      <c r="G41" s="377">
        <f>SUM(G42:H48)</f>
        <v>529</v>
      </c>
      <c r="H41" s="377"/>
      <c r="I41" s="377">
        <f>SUM(I42:J48)</f>
        <v>599</v>
      </c>
      <c r="J41" s="377"/>
    </row>
    <row r="42" spans="1:10" ht="15" customHeight="1">
      <c r="A42" s="116" t="s">
        <v>72</v>
      </c>
      <c r="B42" s="116"/>
      <c r="C42" s="116"/>
      <c r="D42" s="116"/>
      <c r="E42" s="377">
        <f t="shared" ref="E42:E47" si="0">SUM(G42+I42)</f>
        <v>914</v>
      </c>
      <c r="F42" s="377"/>
      <c r="G42" s="377">
        <v>446</v>
      </c>
      <c r="H42" s="377"/>
      <c r="I42" s="377">
        <v>468</v>
      </c>
      <c r="J42" s="377"/>
    </row>
    <row r="43" spans="1:10" ht="15" customHeight="1">
      <c r="A43" s="116" t="s">
        <v>73</v>
      </c>
      <c r="B43" s="116"/>
      <c r="C43" s="116"/>
      <c r="D43" s="116"/>
      <c r="E43" s="377">
        <f t="shared" si="0"/>
        <v>109</v>
      </c>
      <c r="F43" s="377"/>
      <c r="G43" s="377">
        <v>30</v>
      </c>
      <c r="H43" s="377"/>
      <c r="I43" s="377">
        <v>79</v>
      </c>
      <c r="J43" s="377"/>
    </row>
    <row r="44" spans="1:10" ht="15" customHeight="1">
      <c r="A44" s="116" t="s">
        <v>53</v>
      </c>
      <c r="B44" s="116"/>
      <c r="C44" s="116"/>
      <c r="D44" s="116"/>
      <c r="E44" s="377">
        <f>SUM(G44:J44)</f>
        <v>17</v>
      </c>
      <c r="F44" s="377"/>
      <c r="G44" s="377">
        <v>8</v>
      </c>
      <c r="H44" s="377"/>
      <c r="I44" s="378">
        <v>9</v>
      </c>
      <c r="J44" s="377"/>
    </row>
    <row r="45" spans="1:10" ht="15" customHeight="1">
      <c r="A45" s="116" t="s">
        <v>54</v>
      </c>
      <c r="B45" s="116"/>
      <c r="C45" s="116"/>
      <c r="D45" s="116"/>
      <c r="E45" s="377">
        <f>SUM(G45:J45)</f>
        <v>2</v>
      </c>
      <c r="F45" s="377"/>
      <c r="G45" s="377">
        <v>2</v>
      </c>
      <c r="H45" s="377"/>
      <c r="I45" s="378">
        <v>0</v>
      </c>
      <c r="J45" s="377"/>
    </row>
    <row r="46" spans="1:10" ht="15" customHeight="1">
      <c r="A46" s="116" t="s">
        <v>334</v>
      </c>
      <c r="B46" s="116"/>
      <c r="C46" s="116"/>
      <c r="D46" s="116"/>
      <c r="E46" s="377">
        <f t="shared" si="0"/>
        <v>49</v>
      </c>
      <c r="F46" s="377"/>
      <c r="G46" s="377">
        <v>23</v>
      </c>
      <c r="H46" s="377"/>
      <c r="I46" s="377">
        <v>26</v>
      </c>
      <c r="J46" s="377"/>
    </row>
    <row r="47" spans="1:10" ht="15" customHeight="1">
      <c r="A47" s="116" t="s">
        <v>55</v>
      </c>
      <c r="B47" s="116"/>
      <c r="C47" s="116"/>
      <c r="D47" s="116"/>
      <c r="E47" s="377">
        <f t="shared" si="0"/>
        <v>34</v>
      </c>
      <c r="F47" s="377"/>
      <c r="G47" s="377">
        <v>19</v>
      </c>
      <c r="H47" s="377"/>
      <c r="I47" s="377">
        <v>15</v>
      </c>
      <c r="J47" s="377"/>
    </row>
    <row r="48" spans="1:10" ht="15" customHeight="1">
      <c r="A48" s="134" t="s">
        <v>56</v>
      </c>
      <c r="B48" s="134"/>
      <c r="C48" s="134"/>
      <c r="D48" s="134"/>
      <c r="E48" s="377">
        <f t="shared" ref="E48" si="1">SUM(G48+I48)</f>
        <v>3</v>
      </c>
      <c r="F48" s="377"/>
      <c r="G48" s="378">
        <v>1</v>
      </c>
      <c r="H48" s="377"/>
      <c r="I48" s="378">
        <v>2</v>
      </c>
      <c r="J48" s="377"/>
    </row>
    <row r="49" spans="1:10" ht="15" customHeight="1">
      <c r="A49" s="26" t="s">
        <v>58</v>
      </c>
      <c r="B49" s="134"/>
      <c r="C49" s="134"/>
      <c r="D49" s="134"/>
      <c r="E49" s="378" t="s">
        <v>339</v>
      </c>
      <c r="F49" s="378"/>
      <c r="G49" s="378" t="s">
        <v>372</v>
      </c>
      <c r="H49" s="377"/>
      <c r="I49" s="378" t="s">
        <v>372</v>
      </c>
      <c r="J49" s="377"/>
    </row>
    <row r="50" spans="1:10" ht="15" customHeight="1">
      <c r="A50" s="134" t="s">
        <v>74</v>
      </c>
      <c r="B50" s="134"/>
      <c r="C50" s="134"/>
      <c r="D50" s="134"/>
      <c r="E50" s="379">
        <f>E42/E41</f>
        <v>0.81</v>
      </c>
      <c r="F50" s="379"/>
      <c r="G50" s="379">
        <f>G42/G41</f>
        <v>0.84299999999999997</v>
      </c>
      <c r="H50" s="379"/>
      <c r="I50" s="379">
        <f>I42/I41</f>
        <v>0.78100000000000003</v>
      </c>
      <c r="J50" s="379"/>
    </row>
    <row r="51" spans="1:10" ht="15" customHeight="1">
      <c r="A51" s="134" t="s">
        <v>60</v>
      </c>
      <c r="B51" s="134"/>
      <c r="C51" s="134"/>
      <c r="D51" s="134"/>
      <c r="E51" s="379">
        <f>E46/E41</f>
        <v>4.2999999999999997E-2</v>
      </c>
      <c r="F51" s="379"/>
      <c r="G51" s="379">
        <f>(G46)/G41</f>
        <v>4.2999999999999997E-2</v>
      </c>
      <c r="H51" s="379"/>
      <c r="I51" s="379">
        <f>(I46)/I41</f>
        <v>4.2999999999999997E-2</v>
      </c>
      <c r="J51" s="379"/>
    </row>
    <row r="52" spans="1:10" ht="6" customHeight="1">
      <c r="A52" s="135"/>
      <c r="B52" s="135"/>
      <c r="C52" s="135"/>
      <c r="D52" s="135"/>
      <c r="E52" s="19"/>
      <c r="F52" s="19"/>
      <c r="G52" s="135"/>
      <c r="H52" s="135"/>
      <c r="I52" s="135"/>
      <c r="J52" s="135"/>
    </row>
    <row r="53" spans="1:10" ht="15" customHeight="1">
      <c r="A53" s="134" t="s">
        <v>75</v>
      </c>
      <c r="B53" s="134"/>
      <c r="C53" s="134"/>
      <c r="D53" s="134"/>
      <c r="E53" s="116"/>
      <c r="F53" s="116"/>
      <c r="G53" s="134"/>
      <c r="H53" s="134"/>
      <c r="I53" s="134"/>
      <c r="J53" s="134"/>
    </row>
    <row r="54" spans="1:10" ht="15" customHeight="1">
      <c r="A54" s="134" t="s">
        <v>336</v>
      </c>
      <c r="B54" s="134"/>
      <c r="C54" s="134"/>
      <c r="D54" s="116"/>
      <c r="E54" s="116"/>
      <c r="F54" s="134"/>
      <c r="G54" s="134"/>
      <c r="H54" s="134"/>
      <c r="I54" s="134"/>
    </row>
    <row r="55" spans="1:10" ht="15" customHeight="1"/>
  </sheetData>
  <mergeCells count="47">
    <mergeCell ref="A39:D39"/>
    <mergeCell ref="E39:F39"/>
    <mergeCell ref="G39:H39"/>
    <mergeCell ref="I39:J39"/>
    <mergeCell ref="E41:F41"/>
    <mergeCell ref="G41:H41"/>
    <mergeCell ref="I41:J41"/>
    <mergeCell ref="A21:A22"/>
    <mergeCell ref="B21:B22"/>
    <mergeCell ref="C21:E21"/>
    <mergeCell ref="F21:H21"/>
    <mergeCell ref="I21:I22"/>
    <mergeCell ref="A4:A5"/>
    <mergeCell ref="B4:B5"/>
    <mergeCell ref="C4:E4"/>
    <mergeCell ref="F4:H4"/>
    <mergeCell ref="I4:I5"/>
    <mergeCell ref="G42:H42"/>
    <mergeCell ref="I42:J42"/>
    <mergeCell ref="E43:F43"/>
    <mergeCell ref="G43:H43"/>
    <mergeCell ref="I43:J43"/>
    <mergeCell ref="E42:F42"/>
    <mergeCell ref="E44:F44"/>
    <mergeCell ref="G44:H44"/>
    <mergeCell ref="I44:J44"/>
    <mergeCell ref="E45:F45"/>
    <mergeCell ref="G45:H45"/>
    <mergeCell ref="I45:J45"/>
    <mergeCell ref="E46:F46"/>
    <mergeCell ref="G46:H46"/>
    <mergeCell ref="I46:J46"/>
    <mergeCell ref="E47:F47"/>
    <mergeCell ref="G47:H47"/>
    <mergeCell ref="I47:J47"/>
    <mergeCell ref="E48:F48"/>
    <mergeCell ref="G48:H48"/>
    <mergeCell ref="I48:J48"/>
    <mergeCell ref="E51:F51"/>
    <mergeCell ref="G51:H51"/>
    <mergeCell ref="I51:J51"/>
    <mergeCell ref="E49:F49"/>
    <mergeCell ref="G49:H49"/>
    <mergeCell ref="I49:J49"/>
    <mergeCell ref="E50:F50"/>
    <mergeCell ref="G50:H50"/>
    <mergeCell ref="I50:J50"/>
  </mergeCells>
  <phoneticPr fontId="1"/>
  <printOptions horizontalCentered="1"/>
  <pageMargins left="0.98425196850393704" right="0.98425196850393704" top="1.1811023622047245" bottom="1.1811023622047245" header="0.78740157480314965" footer="0.59055118110236227"/>
  <pageSetup paperSize="9" scale="94" firstPageNumber="79" orientation="portrait" useFirstPageNumber="1" verticalDpi="0" r:id="rId1"/>
  <headerFooter scaleWithDoc="0" alignWithMargins="0">
    <oddHeader>&amp;C&amp;12Ｌ　教育・文化</oddHeader>
    <oddFooter>&amp;C&amp;12&amp;P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57"/>
  <sheetViews>
    <sheetView zoomScaleNormal="100" workbookViewId="0"/>
  </sheetViews>
  <sheetFormatPr defaultColWidth="9.09765625" defaultRowHeight="12"/>
  <cols>
    <col min="1" max="1" width="6.69921875" style="14" customWidth="1"/>
    <col min="2" max="2" width="6.69921875" style="22" customWidth="1"/>
    <col min="3" max="3" width="8.69921875" style="22" customWidth="1"/>
    <col min="4" max="7" width="8.69921875" style="14" customWidth="1"/>
    <col min="8" max="11" width="8.69921875" style="22" customWidth="1"/>
    <col min="12" max="12" width="11" style="22" customWidth="1"/>
    <col min="13" max="14" width="7.296875" style="14" customWidth="1"/>
    <col min="15" max="16" width="11.296875" style="14" customWidth="1"/>
    <col min="17" max="17" width="10.296875" style="14" customWidth="1"/>
    <col min="18" max="18" width="7.3984375" style="14" customWidth="1"/>
    <col min="19" max="20" width="7.296875" style="14" customWidth="1"/>
    <col min="21" max="21" width="11.69921875" style="14" customWidth="1"/>
    <col min="22" max="22" width="9.09765625" style="14"/>
    <col min="23" max="24" width="10.296875" style="14" bestFit="1" customWidth="1"/>
    <col min="25" max="16384" width="9.09765625" style="14"/>
  </cols>
  <sheetData>
    <row r="1" spans="1:22" ht="20.149999999999999" customHeight="1">
      <c r="A1" s="8" t="s">
        <v>76</v>
      </c>
      <c r="B1" s="8"/>
      <c r="C1" s="8"/>
      <c r="D1" s="8"/>
      <c r="E1" s="8"/>
      <c r="F1" s="8"/>
      <c r="G1" s="8"/>
      <c r="H1" s="8"/>
      <c r="I1" s="8"/>
      <c r="J1" s="8"/>
      <c r="K1" s="9"/>
      <c r="L1" s="9"/>
      <c r="M1" s="13"/>
      <c r="N1" s="13"/>
      <c r="O1" s="13"/>
      <c r="P1" s="13"/>
      <c r="Q1" s="13"/>
      <c r="R1" s="13"/>
      <c r="S1" s="13"/>
      <c r="T1" s="13"/>
    </row>
    <row r="2" spans="1:22" s="13" customFormat="1" ht="15" customHeight="1">
      <c r="A2" s="9"/>
      <c r="C2" s="185"/>
      <c r="D2" s="185"/>
      <c r="E2" s="196"/>
      <c r="F2" s="196"/>
      <c r="G2" s="340" t="s">
        <v>357</v>
      </c>
      <c r="H2" s="340"/>
      <c r="I2" s="340"/>
      <c r="J2" s="340"/>
      <c r="K2" s="12"/>
      <c r="L2" s="21"/>
    </row>
    <row r="3" spans="1:22" ht="18" customHeight="1">
      <c r="A3" s="345" t="s">
        <v>0</v>
      </c>
      <c r="B3" s="357"/>
      <c r="C3" s="360" t="s">
        <v>77</v>
      </c>
      <c r="D3" s="363"/>
      <c r="E3" s="363"/>
      <c r="F3" s="380"/>
      <c r="G3" s="360" t="s">
        <v>78</v>
      </c>
      <c r="H3" s="363"/>
      <c r="I3" s="363"/>
      <c r="J3" s="363"/>
      <c r="K3" s="150"/>
      <c r="L3" s="21"/>
      <c r="M3" s="13"/>
      <c r="N3" s="13"/>
      <c r="O3" s="13"/>
      <c r="P3" s="13"/>
      <c r="Q3" s="13"/>
      <c r="R3" s="13"/>
      <c r="S3" s="13"/>
      <c r="T3" s="13"/>
    </row>
    <row r="4" spans="1:22" s="2" customFormat="1" ht="18" customHeight="1">
      <c r="A4" s="369"/>
      <c r="B4" s="370"/>
      <c r="C4" s="360" t="s">
        <v>79</v>
      </c>
      <c r="D4" s="380"/>
      <c r="E4" s="360" t="s">
        <v>80</v>
      </c>
      <c r="F4" s="380"/>
      <c r="G4" s="383" t="s">
        <v>81</v>
      </c>
      <c r="H4" s="398"/>
      <c r="I4" s="399" t="s">
        <v>82</v>
      </c>
      <c r="J4" s="400"/>
      <c r="K4" s="30"/>
      <c r="L4" s="30"/>
      <c r="M4" s="30"/>
      <c r="N4" s="30"/>
      <c r="O4" s="158"/>
      <c r="P4" s="158"/>
      <c r="Q4" s="158"/>
      <c r="R4" s="158"/>
      <c r="S4" s="158"/>
      <c r="T4" s="158"/>
    </row>
    <row r="5" spans="1:22" s="2" customFormat="1" ht="6" customHeight="1">
      <c r="A5" s="357"/>
      <c r="B5" s="357"/>
      <c r="C5" s="197"/>
      <c r="D5" s="197"/>
      <c r="G5" s="197"/>
      <c r="I5" s="197"/>
      <c r="J5" s="197"/>
      <c r="K5" s="158"/>
      <c r="L5" s="149"/>
      <c r="M5" s="156"/>
      <c r="N5" s="156"/>
      <c r="O5" s="156"/>
      <c r="P5" s="158"/>
      <c r="Q5" s="158"/>
      <c r="R5" s="158"/>
      <c r="S5" s="158"/>
      <c r="T5" s="158"/>
    </row>
    <row r="6" spans="1:22" s="2" customFormat="1" ht="18" customHeight="1">
      <c r="A6" s="151" t="s">
        <v>83</v>
      </c>
      <c r="B6" s="72"/>
      <c r="C6" s="393">
        <f>C7+C8</f>
        <v>53</v>
      </c>
      <c r="D6" s="377"/>
      <c r="E6" s="377"/>
      <c r="F6" s="377"/>
      <c r="G6" s="377">
        <f>G7+G8</f>
        <v>8</v>
      </c>
      <c r="H6" s="377"/>
      <c r="I6" s="377">
        <f>I7+I8</f>
        <v>8</v>
      </c>
      <c r="J6" s="377"/>
      <c r="K6" s="1"/>
      <c r="L6" s="1"/>
      <c r="M6" s="1"/>
      <c r="N6" s="1"/>
      <c r="O6" s="5"/>
      <c r="P6" s="156"/>
      <c r="Q6" s="156"/>
      <c r="R6" s="158"/>
      <c r="S6" s="158"/>
      <c r="T6" s="158"/>
      <c r="V6" s="30"/>
    </row>
    <row r="7" spans="1:22" s="2" customFormat="1" ht="18" customHeight="1">
      <c r="A7" s="355" t="s">
        <v>84</v>
      </c>
      <c r="B7" s="356"/>
      <c r="C7" s="393">
        <v>38</v>
      </c>
      <c r="D7" s="394"/>
      <c r="E7" s="394"/>
      <c r="F7" s="394"/>
      <c r="G7" s="394">
        <v>6</v>
      </c>
      <c r="H7" s="394"/>
      <c r="I7" s="394">
        <v>3</v>
      </c>
      <c r="J7" s="394"/>
      <c r="K7" s="1"/>
      <c r="L7" s="1"/>
      <c r="M7" s="1"/>
      <c r="N7" s="1"/>
      <c r="O7" s="5"/>
      <c r="P7" s="156"/>
      <c r="Q7" s="156"/>
      <c r="R7" s="158"/>
      <c r="S7" s="158"/>
      <c r="T7" s="158"/>
      <c r="V7" s="30"/>
    </row>
    <row r="8" spans="1:22" s="2" customFormat="1" ht="18" customHeight="1">
      <c r="A8" s="355" t="s">
        <v>85</v>
      </c>
      <c r="B8" s="356"/>
      <c r="C8" s="393">
        <v>15</v>
      </c>
      <c r="D8" s="394"/>
      <c r="E8" s="394"/>
      <c r="F8" s="394"/>
      <c r="G8" s="394">
        <v>2</v>
      </c>
      <c r="H8" s="394"/>
      <c r="I8" s="394">
        <v>5</v>
      </c>
      <c r="J8" s="394"/>
      <c r="K8" s="1"/>
      <c r="L8" s="1"/>
      <c r="M8" s="1"/>
      <c r="N8" s="1"/>
      <c r="O8" s="5"/>
      <c r="P8" s="156"/>
      <c r="Q8" s="156"/>
      <c r="R8" s="158"/>
      <c r="S8" s="158"/>
      <c r="T8" s="158"/>
      <c r="V8" s="30"/>
    </row>
    <row r="9" spans="1:22" s="2" customFormat="1" ht="18" customHeight="1">
      <c r="A9" s="151" t="s">
        <v>86</v>
      </c>
      <c r="B9" s="72"/>
      <c r="C9" s="393">
        <f>C10+C11</f>
        <v>61</v>
      </c>
      <c r="D9" s="377"/>
      <c r="E9" s="377"/>
      <c r="F9" s="377"/>
      <c r="G9" s="377" t="s">
        <v>87</v>
      </c>
      <c r="H9" s="377"/>
      <c r="I9" s="377"/>
      <c r="J9" s="377"/>
      <c r="K9" s="1"/>
      <c r="L9" s="1"/>
      <c r="M9" s="1"/>
      <c r="N9" s="1"/>
      <c r="O9" s="5"/>
      <c r="P9" s="156"/>
      <c r="Q9" s="156"/>
      <c r="R9" s="158"/>
      <c r="S9" s="158"/>
      <c r="T9" s="158"/>
      <c r="V9" s="30"/>
    </row>
    <row r="10" spans="1:22" s="2" customFormat="1" ht="18" customHeight="1">
      <c r="A10" s="355" t="s">
        <v>84</v>
      </c>
      <c r="B10" s="356"/>
      <c r="C10" s="393">
        <v>36</v>
      </c>
      <c r="D10" s="394"/>
      <c r="E10" s="394"/>
      <c r="F10" s="394"/>
      <c r="G10" s="377"/>
      <c r="H10" s="377"/>
      <c r="I10" s="377"/>
      <c r="J10" s="377"/>
      <c r="K10" s="1"/>
      <c r="L10" s="1"/>
      <c r="M10" s="1"/>
      <c r="N10" s="1"/>
      <c r="O10" s="5"/>
      <c r="P10" s="156"/>
      <c r="Q10" s="156"/>
      <c r="R10" s="158"/>
      <c r="S10" s="158"/>
      <c r="T10" s="158"/>
      <c r="V10" s="30"/>
    </row>
    <row r="11" spans="1:22" s="2" customFormat="1" ht="18" customHeight="1">
      <c r="A11" s="355" t="s">
        <v>85</v>
      </c>
      <c r="B11" s="356"/>
      <c r="C11" s="393">
        <v>25</v>
      </c>
      <c r="D11" s="394"/>
      <c r="E11" s="394"/>
      <c r="F11" s="394"/>
      <c r="G11" s="377"/>
      <c r="H11" s="377"/>
      <c r="I11" s="377"/>
      <c r="J11" s="377"/>
      <c r="K11" s="1"/>
      <c r="L11" s="1"/>
      <c r="M11" s="1"/>
      <c r="N11" s="1"/>
      <c r="O11" s="5"/>
      <c r="P11" s="156"/>
      <c r="Q11" s="156"/>
      <c r="R11" s="158"/>
      <c r="S11" s="158"/>
      <c r="T11" s="158"/>
      <c r="V11" s="30"/>
    </row>
    <row r="12" spans="1:22" s="2" customFormat="1" ht="18" customHeight="1">
      <c r="A12" s="151" t="s">
        <v>88</v>
      </c>
      <c r="B12" s="72"/>
      <c r="C12" s="377">
        <f>C13+C14</f>
        <v>21</v>
      </c>
      <c r="D12" s="377"/>
      <c r="E12" s="377">
        <f>E13+E14</f>
        <v>2594</v>
      </c>
      <c r="F12" s="377"/>
      <c r="G12" s="377">
        <f>G13+G14</f>
        <v>109</v>
      </c>
      <c r="H12" s="377"/>
      <c r="I12" s="377">
        <f>I13+I14</f>
        <v>172</v>
      </c>
      <c r="J12" s="377"/>
      <c r="K12" s="1"/>
      <c r="L12" s="1"/>
      <c r="M12" s="1"/>
      <c r="N12" s="1"/>
      <c r="O12" s="5"/>
      <c r="P12" s="156"/>
      <c r="Q12" s="156"/>
      <c r="R12" s="158"/>
      <c r="S12" s="158"/>
      <c r="T12" s="158"/>
      <c r="V12" s="30"/>
    </row>
    <row r="13" spans="1:22" s="2" customFormat="1" ht="18" customHeight="1">
      <c r="A13" s="355" t="s">
        <v>84</v>
      </c>
      <c r="B13" s="356"/>
      <c r="C13" s="393">
        <v>10</v>
      </c>
      <c r="D13" s="394"/>
      <c r="E13" s="394">
        <v>1713</v>
      </c>
      <c r="F13" s="394"/>
      <c r="G13" s="394">
        <v>60</v>
      </c>
      <c r="H13" s="394"/>
      <c r="I13" s="394">
        <v>37</v>
      </c>
      <c r="J13" s="394"/>
      <c r="K13" s="1"/>
      <c r="L13" s="1"/>
      <c r="M13" s="1"/>
      <c r="N13" s="1"/>
      <c r="O13" s="5"/>
      <c r="P13" s="156"/>
      <c r="Q13" s="156"/>
      <c r="R13" s="158"/>
      <c r="S13" s="158"/>
      <c r="T13" s="158"/>
      <c r="V13" s="30"/>
    </row>
    <row r="14" spans="1:22" s="2" customFormat="1" ht="18" customHeight="1">
      <c r="A14" s="355" t="s">
        <v>89</v>
      </c>
      <c r="B14" s="356"/>
      <c r="C14" s="393">
        <v>11</v>
      </c>
      <c r="D14" s="394"/>
      <c r="E14" s="394">
        <v>881</v>
      </c>
      <c r="F14" s="394"/>
      <c r="G14" s="394">
        <v>49</v>
      </c>
      <c r="H14" s="394"/>
      <c r="I14" s="394">
        <v>135</v>
      </c>
      <c r="J14" s="394"/>
      <c r="K14" s="1"/>
      <c r="L14" s="1"/>
      <c r="M14" s="1"/>
      <c r="N14" s="1"/>
      <c r="O14" s="5"/>
      <c r="P14" s="156"/>
      <c r="Q14" s="156"/>
      <c r="R14" s="158"/>
      <c r="S14" s="158"/>
      <c r="T14" s="158"/>
      <c r="V14" s="30"/>
    </row>
    <row r="15" spans="1:22" s="2" customFormat="1" ht="6" customHeight="1">
      <c r="A15" s="369"/>
      <c r="B15" s="370"/>
      <c r="C15" s="27"/>
      <c r="D15" s="27"/>
      <c r="E15" s="3"/>
      <c r="F15" s="3"/>
      <c r="G15" s="27"/>
      <c r="H15" s="27"/>
      <c r="I15" s="159"/>
      <c r="J15" s="159"/>
      <c r="K15" s="1"/>
      <c r="L15" s="1"/>
      <c r="M15" s="1"/>
      <c r="N15" s="1"/>
      <c r="O15" s="5"/>
      <c r="P15" s="156"/>
      <c r="Q15" s="156"/>
      <c r="R15" s="158"/>
      <c r="S15" s="158"/>
      <c r="T15" s="158"/>
      <c r="V15" s="30"/>
    </row>
    <row r="16" spans="1:22" s="2" customFormat="1" ht="15" customHeight="1">
      <c r="A16" s="35"/>
      <c r="C16" s="5"/>
      <c r="G16" s="29"/>
      <c r="H16" s="29"/>
      <c r="I16" s="29"/>
      <c r="J16" s="157" t="s">
        <v>90</v>
      </c>
      <c r="K16" s="62"/>
      <c r="L16" s="16"/>
      <c r="M16" s="62"/>
      <c r="N16" s="62"/>
      <c r="O16" s="5"/>
      <c r="P16" s="156"/>
      <c r="Q16" s="156"/>
      <c r="R16" s="158"/>
      <c r="S16" s="158"/>
      <c r="T16" s="158"/>
      <c r="V16" s="30"/>
    </row>
    <row r="17" spans="1:22" s="2" customFormat="1" ht="15" customHeight="1">
      <c r="A17" s="100" t="s">
        <v>91</v>
      </c>
      <c r="B17" s="16" t="s">
        <v>290</v>
      </c>
      <c r="C17" s="16"/>
      <c r="D17" s="155"/>
      <c r="E17" s="155"/>
      <c r="F17" s="16"/>
      <c r="G17" s="16"/>
      <c r="H17" s="16"/>
      <c r="I17" s="16"/>
      <c r="J17" s="155"/>
      <c r="K17" s="155"/>
      <c r="L17" s="5"/>
      <c r="M17" s="5"/>
      <c r="N17" s="5"/>
      <c r="O17" s="5"/>
      <c r="P17" s="156"/>
      <c r="Q17" s="156"/>
      <c r="R17" s="158"/>
      <c r="S17" s="158"/>
      <c r="T17" s="158"/>
      <c r="V17" s="30"/>
    </row>
    <row r="18" spans="1:22" s="2" customFormat="1" ht="15" customHeight="1">
      <c r="B18" s="16" t="s">
        <v>92</v>
      </c>
      <c r="C18" s="16"/>
      <c r="D18" s="155"/>
      <c r="E18" s="155"/>
      <c r="F18" s="5"/>
      <c r="G18" s="155"/>
      <c r="H18" s="155"/>
      <c r="I18" s="155"/>
      <c r="J18" s="155"/>
      <c r="K18" s="155"/>
      <c r="L18" s="5"/>
      <c r="M18" s="5"/>
      <c r="N18" s="5"/>
      <c r="O18" s="5"/>
      <c r="P18" s="156"/>
      <c r="Q18" s="156"/>
      <c r="R18" s="158"/>
      <c r="S18" s="158"/>
      <c r="T18" s="158"/>
      <c r="V18" s="30"/>
    </row>
    <row r="19" spans="1:22" s="2" customFormat="1" ht="17.149999999999999" customHeight="1">
      <c r="A19" s="16"/>
      <c r="B19" s="16"/>
      <c r="C19" s="16"/>
      <c r="D19" s="155"/>
      <c r="E19" s="155"/>
      <c r="F19" s="5"/>
      <c r="G19" s="155"/>
      <c r="H19" s="155"/>
      <c r="I19" s="155"/>
      <c r="J19" s="155"/>
      <c r="K19" s="155"/>
      <c r="L19" s="5"/>
      <c r="M19" s="5"/>
      <c r="N19" s="5"/>
      <c r="O19" s="5"/>
      <c r="P19" s="156"/>
      <c r="Q19" s="156"/>
      <c r="R19" s="158"/>
      <c r="S19" s="158"/>
      <c r="T19" s="158"/>
      <c r="V19" s="30"/>
    </row>
    <row r="20" spans="1:22" ht="20.25" customHeight="1">
      <c r="A20" s="8" t="s">
        <v>93</v>
      </c>
      <c r="B20" s="8"/>
      <c r="C20" s="8"/>
      <c r="D20" s="8"/>
      <c r="E20" s="8"/>
      <c r="F20" s="8"/>
      <c r="G20" s="8"/>
      <c r="H20" s="8"/>
    </row>
    <row r="21" spans="1:22" ht="15" customHeight="1">
      <c r="A21" s="9"/>
      <c r="B21" s="9"/>
      <c r="C21" s="2"/>
      <c r="D21" s="2"/>
      <c r="E21" s="15"/>
      <c r="F21" s="15"/>
      <c r="G21" s="15"/>
      <c r="H21" s="206" t="s">
        <v>358</v>
      </c>
    </row>
    <row r="22" spans="1:22" ht="20.25" customHeight="1">
      <c r="A22" s="363" t="s">
        <v>38</v>
      </c>
      <c r="B22" s="380"/>
      <c r="C22" s="384" t="s">
        <v>14</v>
      </c>
      <c r="D22" s="385"/>
      <c r="E22" s="384" t="s">
        <v>39</v>
      </c>
      <c r="F22" s="385"/>
      <c r="G22" s="384" t="s">
        <v>40</v>
      </c>
      <c r="H22" s="386"/>
      <c r="I22" s="36"/>
    </row>
    <row r="23" spans="1:22" ht="6" customHeight="1">
      <c r="A23" s="395"/>
      <c r="B23" s="396"/>
      <c r="C23" s="397"/>
      <c r="D23" s="395"/>
      <c r="E23" s="395"/>
      <c r="F23" s="395"/>
      <c r="G23" s="395"/>
      <c r="H23" s="395"/>
      <c r="I23" s="36"/>
    </row>
    <row r="24" spans="1:22" ht="20.25" customHeight="1">
      <c r="A24" s="392" t="s">
        <v>94</v>
      </c>
      <c r="B24" s="358"/>
      <c r="C24" s="393">
        <f>E24+G24</f>
        <v>37</v>
      </c>
      <c r="D24" s="377"/>
      <c r="E24" s="394">
        <v>8</v>
      </c>
      <c r="F24" s="394"/>
      <c r="G24" s="394">
        <v>29</v>
      </c>
      <c r="H24" s="394"/>
      <c r="I24" s="36"/>
    </row>
    <row r="25" spans="1:22" ht="20.25" customHeight="1">
      <c r="A25" s="392" t="s">
        <v>95</v>
      </c>
      <c r="B25" s="358"/>
      <c r="C25" s="393">
        <f t="shared" ref="C25:C26" si="0">E25+G25</f>
        <v>25</v>
      </c>
      <c r="D25" s="377"/>
      <c r="E25" s="394">
        <v>6</v>
      </c>
      <c r="F25" s="394"/>
      <c r="G25" s="394">
        <v>19</v>
      </c>
      <c r="H25" s="394"/>
      <c r="I25" s="36"/>
    </row>
    <row r="26" spans="1:22" ht="20.25" customHeight="1">
      <c r="A26" s="392" t="s">
        <v>96</v>
      </c>
      <c r="B26" s="358"/>
      <c r="C26" s="393">
        <f t="shared" si="0"/>
        <v>547</v>
      </c>
      <c r="D26" s="377"/>
      <c r="E26" s="394">
        <v>52</v>
      </c>
      <c r="F26" s="394"/>
      <c r="G26" s="394">
        <v>495</v>
      </c>
      <c r="H26" s="394"/>
      <c r="I26" s="36"/>
    </row>
    <row r="27" spans="1:22" ht="6" customHeight="1">
      <c r="A27" s="369"/>
      <c r="B27" s="370"/>
      <c r="C27" s="368"/>
      <c r="D27" s="369"/>
      <c r="E27" s="369"/>
      <c r="F27" s="369"/>
      <c r="G27" s="369"/>
      <c r="H27" s="369"/>
      <c r="I27" s="36"/>
    </row>
    <row r="28" spans="1:22" ht="20.25" customHeight="1">
      <c r="A28" s="158"/>
      <c r="B28" s="150"/>
      <c r="C28" s="2"/>
      <c r="D28" s="2"/>
      <c r="E28" s="391" t="s">
        <v>97</v>
      </c>
      <c r="F28" s="391"/>
      <c r="G28" s="391"/>
      <c r="H28" s="391"/>
    </row>
    <row r="29" spans="1:22" ht="20.25" customHeight="1"/>
    <row r="30" spans="1:22" ht="20.149999999999999" customHeight="1">
      <c r="A30" s="8" t="s">
        <v>98</v>
      </c>
      <c r="B30" s="9"/>
      <c r="C30" s="10"/>
      <c r="D30" s="10"/>
      <c r="E30" s="11"/>
      <c r="F30" s="11"/>
      <c r="G30" s="12"/>
      <c r="H30" s="12"/>
      <c r="I30" s="12"/>
      <c r="J30" s="12"/>
      <c r="K30" s="9"/>
    </row>
    <row r="31" spans="1:22" ht="15" customHeight="1">
      <c r="A31" s="9"/>
      <c r="B31" s="9"/>
      <c r="C31" s="14"/>
      <c r="D31" s="10"/>
      <c r="E31" s="2"/>
      <c r="F31" s="11"/>
      <c r="G31" s="12"/>
      <c r="H31" s="14"/>
      <c r="I31" s="16"/>
      <c r="K31" s="149" t="s">
        <v>359</v>
      </c>
    </row>
    <row r="32" spans="1:22" ht="20.25" customHeight="1">
      <c r="A32" s="357" t="s">
        <v>99</v>
      </c>
      <c r="B32" s="388" t="s">
        <v>100</v>
      </c>
      <c r="C32" s="345"/>
      <c r="D32" s="357"/>
      <c r="E32" s="360" t="s">
        <v>101</v>
      </c>
      <c r="F32" s="363"/>
      <c r="G32" s="363"/>
      <c r="H32" s="363"/>
      <c r="I32" s="363"/>
      <c r="J32" s="380"/>
      <c r="K32" s="389" t="s">
        <v>102</v>
      </c>
    </row>
    <row r="33" spans="1:11" ht="20.25" customHeight="1">
      <c r="A33" s="387"/>
      <c r="B33" s="368"/>
      <c r="C33" s="369"/>
      <c r="D33" s="370"/>
      <c r="E33" s="360" t="s">
        <v>291</v>
      </c>
      <c r="F33" s="363"/>
      <c r="G33" s="380"/>
      <c r="H33" s="360" t="s">
        <v>103</v>
      </c>
      <c r="I33" s="363"/>
      <c r="J33" s="380"/>
      <c r="K33" s="390"/>
    </row>
    <row r="34" spans="1:11" ht="20.25" customHeight="1">
      <c r="A34" s="359"/>
      <c r="B34" s="154" t="s">
        <v>14</v>
      </c>
      <c r="C34" s="154" t="s">
        <v>39</v>
      </c>
      <c r="D34" s="153" t="s">
        <v>40</v>
      </c>
      <c r="E34" s="154" t="s">
        <v>14</v>
      </c>
      <c r="F34" s="147" t="s">
        <v>39</v>
      </c>
      <c r="G34" s="148" t="s">
        <v>40</v>
      </c>
      <c r="H34" s="147" t="s">
        <v>14</v>
      </c>
      <c r="I34" s="147" t="s">
        <v>39</v>
      </c>
      <c r="J34" s="148" t="s">
        <v>40</v>
      </c>
      <c r="K34" s="148" t="s">
        <v>14</v>
      </c>
    </row>
    <row r="35" spans="1:11" ht="6" customHeight="1">
      <c r="A35" s="152"/>
      <c r="B35" s="156"/>
      <c r="C35" s="156"/>
      <c r="D35" s="156"/>
      <c r="E35" s="156"/>
      <c r="F35" s="156"/>
      <c r="G35" s="156"/>
      <c r="H35" s="156"/>
      <c r="I35" s="156"/>
      <c r="J35" s="156"/>
      <c r="K35" s="158"/>
    </row>
    <row r="36" spans="1:11" ht="20.25" customHeight="1">
      <c r="A36" s="6">
        <v>1</v>
      </c>
      <c r="B36" s="317">
        <v>36</v>
      </c>
      <c r="C36" s="318" t="s">
        <v>351</v>
      </c>
      <c r="D36" s="317">
        <v>36</v>
      </c>
      <c r="E36" s="317">
        <v>2</v>
      </c>
      <c r="F36" s="318" t="s">
        <v>351</v>
      </c>
      <c r="G36" s="317">
        <v>2</v>
      </c>
      <c r="H36" s="318" t="s">
        <v>351</v>
      </c>
      <c r="I36" s="318" t="s">
        <v>351</v>
      </c>
      <c r="J36" s="318" t="s">
        <v>351</v>
      </c>
      <c r="K36" s="318" t="s">
        <v>351</v>
      </c>
    </row>
    <row r="37" spans="1:11" ht="6" customHeight="1">
      <c r="A37" s="7"/>
      <c r="B37" s="27"/>
      <c r="C37" s="28"/>
      <c r="D37" s="27"/>
      <c r="E37" s="27"/>
      <c r="F37" s="28"/>
      <c r="G37" s="27"/>
      <c r="H37" s="28"/>
      <c r="I37" s="28"/>
      <c r="J37" s="28"/>
      <c r="K37" s="28"/>
    </row>
    <row r="38" spans="1:11" ht="20.25" customHeight="1">
      <c r="A38" s="256"/>
      <c r="B38" s="257"/>
      <c r="C38" s="257"/>
      <c r="D38" s="256"/>
      <c r="E38" s="256"/>
      <c r="F38" s="256"/>
      <c r="G38" s="256"/>
      <c r="H38" s="257"/>
      <c r="I38" s="257"/>
      <c r="J38" s="257"/>
      <c r="K38" s="257"/>
    </row>
    <row r="39" spans="1:11" ht="20.149999999999999" customHeight="1">
      <c r="A39" s="8" t="s">
        <v>104</v>
      </c>
      <c r="B39" s="185"/>
      <c r="C39" s="186"/>
      <c r="D39" s="186"/>
      <c r="E39" s="187"/>
      <c r="F39" s="187"/>
      <c r="G39" s="12"/>
      <c r="H39" s="12"/>
      <c r="I39" s="12"/>
      <c r="J39" s="12"/>
      <c r="K39" s="185"/>
    </row>
    <row r="40" spans="1:11" ht="15" customHeight="1">
      <c r="A40" s="185"/>
      <c r="B40" s="185"/>
      <c r="C40" s="256"/>
      <c r="D40" s="186"/>
      <c r="E40" s="243"/>
      <c r="F40" s="187"/>
      <c r="G40" s="12"/>
      <c r="H40" s="12"/>
      <c r="I40" s="263"/>
      <c r="J40" s="257"/>
      <c r="K40" s="5" t="s">
        <v>360</v>
      </c>
    </row>
    <row r="41" spans="1:11" ht="20.25" customHeight="1">
      <c r="A41" s="357" t="s">
        <v>99</v>
      </c>
      <c r="B41" s="388" t="s">
        <v>100</v>
      </c>
      <c r="C41" s="345"/>
      <c r="D41" s="357"/>
      <c r="E41" s="360" t="s">
        <v>101</v>
      </c>
      <c r="F41" s="363"/>
      <c r="G41" s="363"/>
      <c r="H41" s="363"/>
      <c r="I41" s="363"/>
      <c r="J41" s="380"/>
      <c r="K41" s="389" t="s">
        <v>102</v>
      </c>
    </row>
    <row r="42" spans="1:11" ht="20.25" customHeight="1">
      <c r="A42" s="387"/>
      <c r="B42" s="368"/>
      <c r="C42" s="369"/>
      <c r="D42" s="370"/>
      <c r="E42" s="368" t="s">
        <v>105</v>
      </c>
      <c r="F42" s="369"/>
      <c r="G42" s="370"/>
      <c r="H42" s="360" t="s">
        <v>103</v>
      </c>
      <c r="I42" s="363"/>
      <c r="J42" s="357"/>
      <c r="K42" s="390"/>
    </row>
    <row r="43" spans="1:11" ht="20.25" customHeight="1">
      <c r="A43" s="359"/>
      <c r="B43" s="261" t="s">
        <v>14</v>
      </c>
      <c r="C43" s="261" t="s">
        <v>39</v>
      </c>
      <c r="D43" s="262" t="s">
        <v>40</v>
      </c>
      <c r="E43" s="264" t="s">
        <v>14</v>
      </c>
      <c r="F43" s="264" t="s">
        <v>39</v>
      </c>
      <c r="G43" s="259" t="s">
        <v>40</v>
      </c>
      <c r="H43" s="264" t="s">
        <v>14</v>
      </c>
      <c r="I43" s="259" t="s">
        <v>39</v>
      </c>
      <c r="J43" s="264" t="s">
        <v>40</v>
      </c>
      <c r="K43" s="260" t="s">
        <v>14</v>
      </c>
    </row>
    <row r="44" spans="1:11" ht="6" customHeight="1">
      <c r="A44" s="258"/>
      <c r="B44" s="265"/>
      <c r="C44" s="265"/>
      <c r="D44" s="265"/>
      <c r="E44" s="265"/>
      <c r="F44" s="265"/>
      <c r="G44" s="265"/>
      <c r="H44" s="265"/>
      <c r="I44" s="265"/>
      <c r="J44" s="265"/>
      <c r="K44" s="266"/>
    </row>
    <row r="45" spans="1:11" ht="20.25" customHeight="1">
      <c r="A45" s="6">
        <v>2</v>
      </c>
      <c r="B45" s="317">
        <v>286</v>
      </c>
      <c r="C45" s="317">
        <v>69</v>
      </c>
      <c r="D45" s="317">
        <v>217</v>
      </c>
      <c r="E45" s="317">
        <v>23</v>
      </c>
      <c r="F45" s="317">
        <v>5</v>
      </c>
      <c r="G45" s="317">
        <v>18</v>
      </c>
      <c r="H45" s="317">
        <v>82</v>
      </c>
      <c r="I45" s="317">
        <v>61</v>
      </c>
      <c r="J45" s="317">
        <v>21</v>
      </c>
      <c r="K45" s="317">
        <v>7</v>
      </c>
    </row>
    <row r="46" spans="1:11" ht="6" customHeight="1">
      <c r="A46" s="7"/>
      <c r="B46" s="27"/>
      <c r="C46" s="27"/>
      <c r="D46" s="27"/>
      <c r="E46" s="27"/>
      <c r="F46" s="27"/>
      <c r="G46" s="27"/>
      <c r="H46" s="27"/>
      <c r="I46" s="27"/>
      <c r="J46" s="27"/>
      <c r="K46" s="27"/>
    </row>
    <row r="47" spans="1:11" ht="20.25" customHeight="1">
      <c r="D47" s="188"/>
      <c r="E47" s="188"/>
      <c r="F47" s="188"/>
      <c r="G47" s="188"/>
    </row>
    <row r="48" spans="1:11" ht="20.25" customHeight="1">
      <c r="D48" s="188"/>
      <c r="E48" s="188"/>
      <c r="F48" s="188"/>
      <c r="G48" s="188"/>
    </row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</sheetData>
  <mergeCells count="78">
    <mergeCell ref="G2:J2"/>
    <mergeCell ref="A3:B4"/>
    <mergeCell ref="C3:F3"/>
    <mergeCell ref="G3:J3"/>
    <mergeCell ref="C4:D4"/>
    <mergeCell ref="E4:F4"/>
    <mergeCell ref="G4:H4"/>
    <mergeCell ref="I4:J4"/>
    <mergeCell ref="A5:B5"/>
    <mergeCell ref="C6:F6"/>
    <mergeCell ref="G6:H6"/>
    <mergeCell ref="I6:J6"/>
    <mergeCell ref="A7:B7"/>
    <mergeCell ref="C7:F7"/>
    <mergeCell ref="G7:H7"/>
    <mergeCell ref="I7:J7"/>
    <mergeCell ref="A8:B8"/>
    <mergeCell ref="C8:F8"/>
    <mergeCell ref="G8:H8"/>
    <mergeCell ref="I8:J8"/>
    <mergeCell ref="C9:F9"/>
    <mergeCell ref="G9:J11"/>
    <mergeCell ref="A10:B10"/>
    <mergeCell ref="C10:F10"/>
    <mergeCell ref="A11:B11"/>
    <mergeCell ref="C11:F11"/>
    <mergeCell ref="A15:B15"/>
    <mergeCell ref="C12:D12"/>
    <mergeCell ref="E12:F12"/>
    <mergeCell ref="G12:H12"/>
    <mergeCell ref="I12:J12"/>
    <mergeCell ref="A13:B13"/>
    <mergeCell ref="C13:D13"/>
    <mergeCell ref="E13:F13"/>
    <mergeCell ref="G13:H13"/>
    <mergeCell ref="I13:J13"/>
    <mergeCell ref="A14:B14"/>
    <mergeCell ref="C14:D14"/>
    <mergeCell ref="E14:F14"/>
    <mergeCell ref="G14:H14"/>
    <mergeCell ref="I14:J14"/>
    <mergeCell ref="A22:B22"/>
    <mergeCell ref="C22:D22"/>
    <mergeCell ref="E22:F22"/>
    <mergeCell ref="G22:H22"/>
    <mergeCell ref="A23:B23"/>
    <mergeCell ref="C23:D23"/>
    <mergeCell ref="E23:F23"/>
    <mergeCell ref="G23:H23"/>
    <mergeCell ref="A24:B24"/>
    <mergeCell ref="C24:D24"/>
    <mergeCell ref="E24:F24"/>
    <mergeCell ref="G24:H24"/>
    <mergeCell ref="A25:B25"/>
    <mergeCell ref="C25:D25"/>
    <mergeCell ref="E25:F25"/>
    <mergeCell ref="G25:H25"/>
    <mergeCell ref="A26:B26"/>
    <mergeCell ref="C26:D26"/>
    <mergeCell ref="E26:F26"/>
    <mergeCell ref="G26:H26"/>
    <mergeCell ref="A27:B27"/>
    <mergeCell ref="C27:D27"/>
    <mergeCell ref="E27:F27"/>
    <mergeCell ref="G27:H27"/>
    <mergeCell ref="E28:H28"/>
    <mergeCell ref="A32:A34"/>
    <mergeCell ref="B32:D33"/>
    <mergeCell ref="E32:J32"/>
    <mergeCell ref="K32:K33"/>
    <mergeCell ref="E33:G33"/>
    <mergeCell ref="H33:J33"/>
    <mergeCell ref="A41:A43"/>
    <mergeCell ref="B41:D42"/>
    <mergeCell ref="E41:J41"/>
    <mergeCell ref="K41:K42"/>
    <mergeCell ref="E42:G42"/>
    <mergeCell ref="H42:J42"/>
  </mergeCells>
  <phoneticPr fontId="1"/>
  <printOptions horizontalCentered="1"/>
  <pageMargins left="0.98425196850393704" right="0.98425196850393704" top="1.1811023622047245" bottom="1.1811023622047245" header="0.78740157480314965" footer="0.59055118110236227"/>
  <pageSetup paperSize="9" scale="96" firstPageNumber="80" orientation="portrait" useFirstPageNumber="1" r:id="rId1"/>
  <headerFooter scaleWithDoc="0" alignWithMargins="0">
    <oddHeader>&amp;C&amp;"ＭＳ ゴシック,標準"&amp;12Ｌ　教育・文化</oddHeader>
    <oddFooter>&amp;C&amp;"ＭＳ ゴシック,標準"&amp;12&amp;P</oddFooter>
  </headerFooter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47"/>
  <sheetViews>
    <sheetView zoomScaleNormal="100" workbookViewId="0"/>
  </sheetViews>
  <sheetFormatPr defaultColWidth="9.09765625" defaultRowHeight="12"/>
  <cols>
    <col min="1" max="2" width="6.69921875" style="14" customWidth="1"/>
    <col min="3" max="5" width="9.69921875" style="22" customWidth="1"/>
    <col min="6" max="9" width="9.69921875" style="14" customWidth="1"/>
    <col min="10" max="10" width="9.69921875" style="22" customWidth="1"/>
    <col min="11" max="11" width="8.69921875" style="22" customWidth="1"/>
    <col min="12" max="12" width="11.69921875" style="14" customWidth="1"/>
    <col min="13" max="13" width="2.69921875" style="14" customWidth="1"/>
    <col min="14" max="15" width="11.296875" style="14" customWidth="1"/>
    <col min="16" max="16" width="10.296875" style="14" customWidth="1"/>
    <col min="17" max="17" width="7.3984375" style="14" customWidth="1"/>
    <col min="18" max="19" width="7.296875" style="14" customWidth="1"/>
    <col min="20" max="20" width="11.69921875" style="14" customWidth="1"/>
    <col min="21" max="21" width="9.09765625" style="14"/>
    <col min="22" max="23" width="10.296875" style="14" bestFit="1" customWidth="1"/>
    <col min="24" max="16384" width="9.09765625" style="14"/>
  </cols>
  <sheetData>
    <row r="1" spans="1:21" ht="20.149999999999999" customHeight="1">
      <c r="A1" s="73" t="s">
        <v>106</v>
      </c>
      <c r="B1" s="9"/>
      <c r="C1" s="9"/>
      <c r="D1" s="9"/>
      <c r="E1" s="9"/>
      <c r="F1" s="10"/>
      <c r="G1" s="10"/>
      <c r="H1" s="10"/>
      <c r="I1" s="11"/>
      <c r="J1" s="12"/>
      <c r="K1" s="9"/>
      <c r="L1" s="13"/>
      <c r="M1" s="13"/>
      <c r="N1" s="13"/>
      <c r="O1" s="13"/>
      <c r="P1" s="13"/>
      <c r="Q1" s="13"/>
      <c r="R1" s="13"/>
      <c r="S1" s="13"/>
    </row>
    <row r="2" spans="1:21" ht="19.899999999999999" customHeight="1">
      <c r="A2" s="9"/>
      <c r="B2" s="9"/>
      <c r="C2" s="9"/>
      <c r="D2" s="9"/>
      <c r="E2" s="9"/>
      <c r="F2" s="10"/>
      <c r="G2" s="10"/>
      <c r="H2" s="10"/>
      <c r="I2" s="340" t="s">
        <v>107</v>
      </c>
      <c r="J2" s="340"/>
      <c r="K2" s="9"/>
      <c r="L2" s="13"/>
      <c r="M2" s="13"/>
      <c r="N2" s="13"/>
      <c r="O2" s="13"/>
      <c r="P2" s="13"/>
      <c r="Q2" s="13"/>
      <c r="R2" s="13"/>
      <c r="S2" s="13"/>
    </row>
    <row r="3" spans="1:21" s="2" customFormat="1" ht="13">
      <c r="A3" s="345" t="s">
        <v>108</v>
      </c>
      <c r="B3" s="405"/>
      <c r="C3" s="389" t="s">
        <v>109</v>
      </c>
      <c r="D3" s="389" t="s">
        <v>110</v>
      </c>
      <c r="E3" s="388" t="s">
        <v>111</v>
      </c>
      <c r="F3" s="388" t="s">
        <v>112</v>
      </c>
      <c r="G3" s="360" t="s">
        <v>113</v>
      </c>
      <c r="H3" s="363"/>
      <c r="I3" s="363"/>
      <c r="J3" s="363"/>
      <c r="K3" s="12"/>
      <c r="L3" s="134"/>
      <c r="M3" s="134"/>
      <c r="N3" s="134"/>
      <c r="O3" s="134"/>
      <c r="P3" s="134"/>
      <c r="Q3" s="134"/>
      <c r="R3" s="134"/>
      <c r="S3" s="134"/>
    </row>
    <row r="4" spans="1:21" s="2" customFormat="1" ht="15" customHeight="1">
      <c r="A4" s="406"/>
      <c r="B4" s="387"/>
      <c r="C4" s="408"/>
      <c r="D4" s="390"/>
      <c r="E4" s="408"/>
      <c r="F4" s="408"/>
      <c r="G4" s="136" t="s">
        <v>114</v>
      </c>
      <c r="H4" s="136" t="s">
        <v>115</v>
      </c>
      <c r="I4" s="74" t="s">
        <v>116</v>
      </c>
      <c r="J4" s="388" t="s">
        <v>14</v>
      </c>
      <c r="K4" s="115"/>
      <c r="L4" s="129"/>
      <c r="M4" s="129"/>
      <c r="N4" s="129"/>
      <c r="O4" s="134"/>
      <c r="P4" s="134"/>
      <c r="Q4" s="134"/>
      <c r="R4" s="134"/>
      <c r="S4" s="134"/>
    </row>
    <row r="5" spans="1:21" s="2" customFormat="1" ht="15" customHeight="1">
      <c r="A5" s="407"/>
      <c r="B5" s="359"/>
      <c r="C5" s="112" t="s">
        <v>117</v>
      </c>
      <c r="D5" s="112" t="s">
        <v>118</v>
      </c>
      <c r="E5" s="112" t="s">
        <v>292</v>
      </c>
      <c r="F5" s="112" t="s">
        <v>119</v>
      </c>
      <c r="G5" s="112" t="s">
        <v>120</v>
      </c>
      <c r="H5" s="112" t="s">
        <v>120</v>
      </c>
      <c r="I5" s="112" t="s">
        <v>121</v>
      </c>
      <c r="J5" s="409"/>
      <c r="K5" s="115"/>
      <c r="L5" s="129"/>
      <c r="M5" s="129"/>
      <c r="N5" s="129"/>
      <c r="O5" s="134"/>
      <c r="P5" s="134"/>
      <c r="Q5" s="134"/>
      <c r="R5" s="134"/>
      <c r="S5" s="134"/>
    </row>
    <row r="6" spans="1:21" s="2" customFormat="1" ht="4.5" customHeight="1">
      <c r="A6" s="134"/>
      <c r="B6" s="131"/>
      <c r="C6" s="129"/>
      <c r="D6" s="129"/>
      <c r="E6" s="129"/>
      <c r="F6" s="129"/>
      <c r="G6" s="129"/>
      <c r="H6" s="129"/>
      <c r="I6" s="129"/>
      <c r="J6" s="134"/>
      <c r="K6" s="115"/>
      <c r="L6" s="129"/>
      <c r="M6" s="129"/>
      <c r="N6" s="129"/>
      <c r="O6" s="134"/>
      <c r="P6" s="134"/>
      <c r="Q6" s="134"/>
      <c r="R6" s="134"/>
      <c r="S6" s="134"/>
    </row>
    <row r="7" spans="1:21" s="2" customFormat="1" ht="14.5" customHeight="1">
      <c r="A7" s="195" t="s">
        <v>361</v>
      </c>
      <c r="B7" s="119" t="s">
        <v>122</v>
      </c>
      <c r="C7" s="5">
        <v>289</v>
      </c>
      <c r="D7" s="5">
        <v>418141</v>
      </c>
      <c r="E7" s="5">
        <v>225397</v>
      </c>
      <c r="F7" s="5">
        <v>699918</v>
      </c>
      <c r="G7" s="5">
        <v>308748</v>
      </c>
      <c r="H7" s="5">
        <v>85747</v>
      </c>
      <c r="I7" s="5">
        <v>19550</v>
      </c>
      <c r="J7" s="5">
        <v>414045</v>
      </c>
      <c r="K7" s="5"/>
      <c r="L7" s="5"/>
      <c r="M7" s="5"/>
      <c r="N7" s="5"/>
      <c r="O7" s="129"/>
      <c r="P7" s="129"/>
      <c r="Q7" s="134"/>
      <c r="R7" s="134"/>
      <c r="S7" s="134"/>
      <c r="U7" s="30"/>
    </row>
    <row r="8" spans="1:21" s="2" customFormat="1" ht="14.5" customHeight="1">
      <c r="A8" s="140"/>
      <c r="B8" s="119" t="s">
        <v>123</v>
      </c>
      <c r="C8" s="5">
        <v>294</v>
      </c>
      <c r="D8" s="5"/>
      <c r="E8" s="5">
        <v>30333</v>
      </c>
      <c r="F8" s="5">
        <v>100713</v>
      </c>
      <c r="G8" s="5">
        <v>25235</v>
      </c>
      <c r="H8" s="5">
        <v>15012</v>
      </c>
      <c r="I8" s="5">
        <v>2941</v>
      </c>
      <c r="J8" s="5">
        <v>43188</v>
      </c>
      <c r="K8" s="5"/>
      <c r="L8" s="5"/>
      <c r="M8" s="5"/>
      <c r="N8" s="5"/>
      <c r="O8" s="129"/>
      <c r="P8" s="129"/>
      <c r="Q8" s="134"/>
      <c r="R8" s="134"/>
      <c r="S8" s="134"/>
      <c r="U8" s="30"/>
    </row>
    <row r="9" spans="1:21" s="2" customFormat="1" ht="14.5" customHeight="1">
      <c r="A9" s="53">
        <v>27</v>
      </c>
      <c r="B9" s="119" t="s">
        <v>122</v>
      </c>
      <c r="C9" s="5">
        <v>288</v>
      </c>
      <c r="D9" s="5">
        <v>413441</v>
      </c>
      <c r="E9" s="5">
        <v>225120</v>
      </c>
      <c r="F9" s="5">
        <v>692805</v>
      </c>
      <c r="G9" s="5">
        <v>316125</v>
      </c>
      <c r="H9" s="5">
        <v>87614</v>
      </c>
      <c r="I9" s="5">
        <v>19941</v>
      </c>
      <c r="J9" s="5">
        <v>423680</v>
      </c>
      <c r="K9" s="5"/>
      <c r="L9" s="5"/>
      <c r="M9" s="5"/>
      <c r="N9" s="5"/>
      <c r="O9" s="129"/>
      <c r="P9" s="129"/>
      <c r="Q9" s="134"/>
      <c r="R9" s="134"/>
      <c r="S9" s="134"/>
      <c r="U9" s="30"/>
    </row>
    <row r="10" spans="1:21" s="2" customFormat="1" ht="14.5" customHeight="1">
      <c r="A10" s="140"/>
      <c r="B10" s="119" t="s">
        <v>123</v>
      </c>
      <c r="C10" s="5">
        <v>295</v>
      </c>
      <c r="D10" s="5"/>
      <c r="E10" s="5">
        <v>30524</v>
      </c>
      <c r="F10" s="5">
        <v>98924</v>
      </c>
      <c r="G10" s="5">
        <v>24926</v>
      </c>
      <c r="H10" s="5">
        <v>15665</v>
      </c>
      <c r="I10" s="5">
        <v>2613</v>
      </c>
      <c r="J10" s="5">
        <v>43204</v>
      </c>
      <c r="K10" s="5"/>
      <c r="L10" s="5"/>
      <c r="M10" s="5"/>
      <c r="N10" s="5"/>
      <c r="O10" s="129"/>
      <c r="P10" s="129"/>
      <c r="Q10" s="134"/>
      <c r="R10" s="134"/>
      <c r="S10" s="134"/>
      <c r="U10" s="30"/>
    </row>
    <row r="11" spans="1:21" s="2" customFormat="1" ht="14.5" customHeight="1">
      <c r="A11" s="115">
        <v>28</v>
      </c>
      <c r="B11" s="119" t="s">
        <v>122</v>
      </c>
      <c r="C11" s="5">
        <v>288</v>
      </c>
      <c r="D11" s="5">
        <v>404239</v>
      </c>
      <c r="E11" s="5">
        <v>222347</v>
      </c>
      <c r="F11" s="5">
        <v>678387</v>
      </c>
      <c r="G11" s="5">
        <v>325306</v>
      </c>
      <c r="H11" s="5">
        <v>89873</v>
      </c>
      <c r="I11" s="5">
        <v>20559</v>
      </c>
      <c r="J11" s="5">
        <v>435738</v>
      </c>
      <c r="K11" s="5"/>
      <c r="L11" s="5"/>
      <c r="M11" s="5"/>
      <c r="N11" s="5"/>
      <c r="O11" s="129"/>
      <c r="P11" s="129"/>
      <c r="Q11" s="134"/>
      <c r="R11" s="134"/>
      <c r="S11" s="134"/>
      <c r="U11" s="30"/>
    </row>
    <row r="12" spans="1:21" s="2" customFormat="1" ht="14.5" customHeight="1">
      <c r="A12" s="140"/>
      <c r="B12" s="119" t="s">
        <v>123</v>
      </c>
      <c r="C12" s="5">
        <v>293</v>
      </c>
      <c r="D12" s="5"/>
      <c r="E12" s="5">
        <v>31217</v>
      </c>
      <c r="F12" s="5">
        <v>98680</v>
      </c>
      <c r="G12" s="5">
        <v>25253</v>
      </c>
      <c r="H12" s="5">
        <v>15606</v>
      </c>
      <c r="I12" s="5">
        <v>2755</v>
      </c>
      <c r="J12" s="5">
        <v>43614</v>
      </c>
      <c r="K12" s="5"/>
      <c r="L12" s="5"/>
      <c r="M12" s="5"/>
      <c r="N12" s="5"/>
      <c r="O12" s="129"/>
      <c r="P12" s="129"/>
      <c r="Q12" s="134"/>
      <c r="R12" s="134"/>
      <c r="S12" s="134"/>
      <c r="U12" s="30"/>
    </row>
    <row r="13" spans="1:21" s="2" customFormat="1" ht="14.5" customHeight="1">
      <c r="A13" s="53">
        <v>29</v>
      </c>
      <c r="B13" s="119" t="s">
        <v>122</v>
      </c>
      <c r="C13" s="5" t="s">
        <v>317</v>
      </c>
      <c r="D13" s="5">
        <v>387680</v>
      </c>
      <c r="E13" s="5">
        <v>216587</v>
      </c>
      <c r="F13" s="5">
        <v>665113</v>
      </c>
      <c r="G13" s="5">
        <v>332480</v>
      </c>
      <c r="H13" s="5">
        <v>91992</v>
      </c>
      <c r="I13" s="5">
        <v>20825</v>
      </c>
      <c r="J13" s="5">
        <v>445297</v>
      </c>
      <c r="K13" s="5"/>
      <c r="L13" s="5"/>
      <c r="M13" s="5"/>
      <c r="N13" s="5"/>
      <c r="O13" s="129"/>
      <c r="P13" s="129"/>
      <c r="Q13" s="134"/>
      <c r="R13" s="134"/>
      <c r="S13" s="134"/>
      <c r="U13" s="30"/>
    </row>
    <row r="14" spans="1:21" s="2" customFormat="1" ht="14.5" customHeight="1">
      <c r="A14" s="140"/>
      <c r="B14" s="119" t="s">
        <v>123</v>
      </c>
      <c r="C14" s="5">
        <v>291</v>
      </c>
      <c r="D14" s="5"/>
      <c r="E14" s="5">
        <v>31041</v>
      </c>
      <c r="F14" s="5">
        <v>98411</v>
      </c>
      <c r="G14" s="5">
        <v>25876</v>
      </c>
      <c r="H14" s="5">
        <v>15505</v>
      </c>
      <c r="I14" s="5">
        <v>2880</v>
      </c>
      <c r="J14" s="5">
        <v>44261</v>
      </c>
      <c r="K14" s="5"/>
      <c r="L14" s="5"/>
      <c r="M14" s="5"/>
      <c r="N14" s="5"/>
      <c r="O14" s="129"/>
      <c r="P14" s="129"/>
      <c r="Q14" s="134"/>
      <c r="R14" s="134"/>
      <c r="S14" s="134"/>
      <c r="U14" s="30"/>
    </row>
    <row r="15" spans="1:21" s="2" customFormat="1" ht="14.5" customHeight="1">
      <c r="A15" s="53">
        <v>30</v>
      </c>
      <c r="B15" s="119" t="s">
        <v>124</v>
      </c>
      <c r="C15" s="5">
        <v>288</v>
      </c>
      <c r="D15" s="5">
        <v>385938</v>
      </c>
      <c r="E15" s="5">
        <v>219270</v>
      </c>
      <c r="F15" s="5">
        <v>664209</v>
      </c>
      <c r="G15" s="5">
        <v>338659</v>
      </c>
      <c r="H15" s="5">
        <v>92894</v>
      </c>
      <c r="I15" s="5">
        <v>21262</v>
      </c>
      <c r="J15" s="5">
        <v>452815</v>
      </c>
      <c r="K15" s="5"/>
      <c r="L15" s="5"/>
      <c r="M15" s="5"/>
      <c r="N15" s="5"/>
      <c r="O15" s="129"/>
      <c r="P15" s="129"/>
      <c r="Q15" s="134"/>
      <c r="R15" s="134"/>
      <c r="S15" s="134"/>
      <c r="U15" s="30"/>
    </row>
    <row r="16" spans="1:21" s="2" customFormat="1" ht="14.5" customHeight="1">
      <c r="A16" s="140"/>
      <c r="B16" s="119" t="s">
        <v>125</v>
      </c>
      <c r="C16" s="5">
        <v>294</v>
      </c>
      <c r="D16" s="5"/>
      <c r="E16" s="5">
        <v>32398</v>
      </c>
      <c r="F16" s="5">
        <v>103364</v>
      </c>
      <c r="G16" s="5">
        <v>26311</v>
      </c>
      <c r="H16" s="5">
        <v>16118</v>
      </c>
      <c r="I16" s="5">
        <v>2983</v>
      </c>
      <c r="J16" s="5">
        <v>45412</v>
      </c>
      <c r="K16" s="5"/>
      <c r="L16" s="5"/>
      <c r="M16" s="5"/>
      <c r="N16" s="5"/>
      <c r="O16" s="129"/>
      <c r="P16" s="129"/>
      <c r="Q16" s="134"/>
      <c r="R16" s="134"/>
      <c r="S16" s="134"/>
      <c r="U16" s="30"/>
    </row>
    <row r="17" spans="1:21" s="2" customFormat="1" ht="14.5" customHeight="1">
      <c r="A17" s="53" t="s">
        <v>316</v>
      </c>
      <c r="B17" s="119" t="s">
        <v>124</v>
      </c>
      <c r="C17" s="5">
        <v>282</v>
      </c>
      <c r="D17" s="5">
        <v>359549</v>
      </c>
      <c r="E17" s="5">
        <v>210650</v>
      </c>
      <c r="F17" s="5">
        <v>652593</v>
      </c>
      <c r="G17" s="5">
        <v>343817</v>
      </c>
      <c r="H17" s="5">
        <v>93939</v>
      </c>
      <c r="I17" s="5">
        <v>21707</v>
      </c>
      <c r="J17" s="5">
        <f t="shared" ref="J17:J22" si="0">SUM(G17:I17)</f>
        <v>459463</v>
      </c>
      <c r="K17" s="5"/>
      <c r="L17" s="5"/>
      <c r="M17" s="5"/>
      <c r="N17" s="5"/>
      <c r="O17" s="129"/>
      <c r="P17" s="129"/>
      <c r="Q17" s="134"/>
      <c r="R17" s="134"/>
      <c r="S17" s="134"/>
      <c r="U17" s="30"/>
    </row>
    <row r="18" spans="1:21" s="2" customFormat="1" ht="14.5" customHeight="1">
      <c r="A18" s="140"/>
      <c r="B18" s="119" t="s">
        <v>125</v>
      </c>
      <c r="C18" s="5">
        <v>294</v>
      </c>
      <c r="D18" s="5"/>
      <c r="E18" s="5">
        <v>31294</v>
      </c>
      <c r="F18" s="5">
        <v>101295</v>
      </c>
      <c r="G18" s="5">
        <v>25337</v>
      </c>
      <c r="H18" s="5">
        <v>15984</v>
      </c>
      <c r="I18" s="5">
        <v>3111</v>
      </c>
      <c r="J18" s="5">
        <f t="shared" si="0"/>
        <v>44432</v>
      </c>
      <c r="K18" s="5"/>
      <c r="L18" s="5"/>
      <c r="M18" s="5"/>
      <c r="N18" s="5"/>
      <c r="O18" s="129"/>
      <c r="P18" s="129"/>
      <c r="Q18" s="134"/>
      <c r="R18" s="134"/>
      <c r="S18" s="134"/>
      <c r="U18" s="30"/>
    </row>
    <row r="19" spans="1:21" s="2" customFormat="1" ht="14.5" customHeight="1">
      <c r="A19" s="53">
        <v>2</v>
      </c>
      <c r="B19" s="163" t="s">
        <v>124</v>
      </c>
      <c r="C19" s="5">
        <v>284</v>
      </c>
      <c r="D19" s="5">
        <v>239037</v>
      </c>
      <c r="E19" s="5">
        <v>190463</v>
      </c>
      <c r="F19" s="5">
        <v>587739</v>
      </c>
      <c r="G19" s="5">
        <f>349051+1996</f>
        <v>351047</v>
      </c>
      <c r="H19" s="5">
        <f>85309+5844</f>
        <v>91153</v>
      </c>
      <c r="I19" s="5">
        <v>22288</v>
      </c>
      <c r="J19" s="5">
        <f t="shared" si="0"/>
        <v>464488</v>
      </c>
      <c r="K19" s="5"/>
      <c r="L19" s="5"/>
      <c r="M19" s="5"/>
      <c r="N19" s="5"/>
      <c r="O19" s="170"/>
      <c r="P19" s="170"/>
      <c r="Q19" s="171"/>
      <c r="R19" s="171"/>
      <c r="S19" s="171"/>
      <c r="U19" s="30"/>
    </row>
    <row r="20" spans="1:21" s="2" customFormat="1" ht="14.5" customHeight="1">
      <c r="A20" s="174"/>
      <c r="B20" s="163" t="s">
        <v>125</v>
      </c>
      <c r="C20" s="5">
        <v>289</v>
      </c>
      <c r="D20" s="5"/>
      <c r="E20" s="5">
        <v>27280</v>
      </c>
      <c r="F20" s="5">
        <v>88331</v>
      </c>
      <c r="G20" s="5">
        <v>25604</v>
      </c>
      <c r="H20" s="5">
        <v>16277</v>
      </c>
      <c r="I20" s="5">
        <v>3214</v>
      </c>
      <c r="J20" s="5">
        <f t="shared" si="0"/>
        <v>45095</v>
      </c>
      <c r="K20" s="5"/>
      <c r="L20" s="5"/>
      <c r="M20" s="5"/>
      <c r="N20" s="5"/>
      <c r="O20" s="170"/>
      <c r="P20" s="170"/>
      <c r="Q20" s="171"/>
      <c r="R20" s="171"/>
      <c r="S20" s="171"/>
      <c r="U20" s="30"/>
    </row>
    <row r="21" spans="1:21" s="2" customFormat="1" ht="14.5" customHeight="1">
      <c r="A21" s="195">
        <v>3</v>
      </c>
      <c r="B21" s="212" t="s">
        <v>124</v>
      </c>
      <c r="C21" s="5">
        <v>286</v>
      </c>
      <c r="D21" s="5">
        <v>274894</v>
      </c>
      <c r="E21" s="5">
        <f>204647+6722</f>
        <v>211369</v>
      </c>
      <c r="F21" s="5">
        <f>638598+22946</f>
        <v>661544</v>
      </c>
      <c r="G21" s="5">
        <f>354536+2109</f>
        <v>356645</v>
      </c>
      <c r="H21" s="5">
        <f>87061+6265</f>
        <v>93326</v>
      </c>
      <c r="I21" s="5">
        <v>22604</v>
      </c>
      <c r="J21" s="5">
        <f t="shared" si="0"/>
        <v>472575</v>
      </c>
      <c r="K21" s="5"/>
      <c r="L21" s="5"/>
      <c r="M21" s="5"/>
      <c r="N21" s="5"/>
      <c r="O21" s="217"/>
      <c r="P21" s="217"/>
      <c r="Q21" s="218"/>
      <c r="R21" s="218"/>
      <c r="S21" s="218"/>
      <c r="U21" s="30"/>
    </row>
    <row r="22" spans="1:21" s="2" customFormat="1" ht="14.5" customHeight="1">
      <c r="A22" s="220"/>
      <c r="B22" s="212" t="s">
        <v>125</v>
      </c>
      <c r="C22" s="5">
        <v>294</v>
      </c>
      <c r="D22" s="5"/>
      <c r="E22" s="5">
        <v>30546</v>
      </c>
      <c r="F22" s="5">
        <v>109324</v>
      </c>
      <c r="G22" s="5">
        <v>26173</v>
      </c>
      <c r="H22" s="5">
        <v>16548</v>
      </c>
      <c r="I22" s="5">
        <v>3308</v>
      </c>
      <c r="J22" s="5">
        <f t="shared" si="0"/>
        <v>46029</v>
      </c>
      <c r="K22" s="5"/>
      <c r="L22" s="5"/>
      <c r="M22" s="5"/>
      <c r="N22" s="5"/>
      <c r="O22" s="217"/>
      <c r="P22" s="217"/>
      <c r="Q22" s="218"/>
      <c r="R22" s="218"/>
      <c r="S22" s="218"/>
      <c r="U22" s="30"/>
    </row>
    <row r="23" spans="1:21" s="243" customFormat="1" ht="14.5" customHeight="1">
      <c r="A23" s="195">
        <v>4</v>
      </c>
      <c r="B23" s="247" t="s">
        <v>124</v>
      </c>
      <c r="C23" s="269">
        <v>285</v>
      </c>
      <c r="D23" s="269">
        <v>277026</v>
      </c>
      <c r="E23" s="269">
        <f>195124+7327</f>
        <v>202451</v>
      </c>
      <c r="F23" s="269">
        <f>589719+24040</f>
        <v>613759</v>
      </c>
      <c r="G23" s="269">
        <f>354617+2388</f>
        <v>357005</v>
      </c>
      <c r="H23" s="269">
        <f>85095+6088</f>
        <v>91183</v>
      </c>
      <c r="I23" s="269">
        <v>22953</v>
      </c>
      <c r="J23" s="5">
        <f t="shared" ref="J23:J24" si="1">SUM(G23:I23)</f>
        <v>471141</v>
      </c>
      <c r="K23" s="5"/>
      <c r="L23" s="5"/>
      <c r="M23" s="5"/>
      <c r="N23" s="5"/>
      <c r="O23" s="252"/>
      <c r="P23" s="252"/>
      <c r="Q23" s="253"/>
      <c r="R23" s="253"/>
      <c r="S23" s="253"/>
      <c r="U23" s="30"/>
    </row>
    <row r="24" spans="1:21" s="243" customFormat="1" ht="14.5" customHeight="1">
      <c r="A24" s="220"/>
      <c r="B24" s="247" t="s">
        <v>125</v>
      </c>
      <c r="C24" s="269">
        <v>291</v>
      </c>
      <c r="D24" s="269"/>
      <c r="E24" s="269">
        <v>28709</v>
      </c>
      <c r="F24" s="269">
        <v>98700</v>
      </c>
      <c r="G24" s="269">
        <v>25716</v>
      </c>
      <c r="H24" s="269">
        <v>16667</v>
      </c>
      <c r="I24" s="269">
        <v>3413</v>
      </c>
      <c r="J24" s="5">
        <f t="shared" si="1"/>
        <v>45796</v>
      </c>
      <c r="K24" s="5"/>
      <c r="L24" s="5"/>
      <c r="M24" s="5"/>
      <c r="N24" s="5"/>
      <c r="O24" s="252"/>
      <c r="P24" s="252"/>
      <c r="Q24" s="253"/>
      <c r="R24" s="253"/>
      <c r="S24" s="253"/>
      <c r="U24" s="30"/>
    </row>
    <row r="25" spans="1:21" s="243" customFormat="1" ht="14.5" customHeight="1">
      <c r="A25" s="195">
        <v>5</v>
      </c>
      <c r="B25" s="305" t="s">
        <v>124</v>
      </c>
      <c r="C25" s="269">
        <v>290</v>
      </c>
      <c r="D25" s="269">
        <v>281603</v>
      </c>
      <c r="E25" s="269">
        <f>198432+6464</f>
        <v>204896</v>
      </c>
      <c r="F25" s="269">
        <f>568266+21183</f>
        <v>589449</v>
      </c>
      <c r="G25" s="269">
        <f>362055+2474</f>
        <v>364529</v>
      </c>
      <c r="H25" s="269">
        <f>86509+5967</f>
        <v>92476</v>
      </c>
      <c r="I25" s="269">
        <v>23631</v>
      </c>
      <c r="J25" s="5">
        <f t="shared" ref="J25:J26" si="2">SUM(G25:I25)</f>
        <v>480636</v>
      </c>
      <c r="K25" s="5"/>
      <c r="L25" s="5"/>
      <c r="M25" s="5"/>
      <c r="N25" s="5"/>
      <c r="O25" s="310"/>
      <c r="P25" s="310"/>
      <c r="Q25" s="311"/>
      <c r="R25" s="311"/>
      <c r="S25" s="311"/>
      <c r="U25" s="30"/>
    </row>
    <row r="26" spans="1:21" s="243" customFormat="1" ht="14.5" customHeight="1">
      <c r="A26" s="220"/>
      <c r="B26" s="305" t="s">
        <v>125</v>
      </c>
      <c r="C26" s="269">
        <v>296</v>
      </c>
      <c r="D26" s="269">
        <v>40019</v>
      </c>
      <c r="E26" s="269">
        <v>26758</v>
      </c>
      <c r="F26" s="269">
        <v>84291</v>
      </c>
      <c r="G26" s="269">
        <v>26501</v>
      </c>
      <c r="H26" s="269">
        <v>16305</v>
      </c>
      <c r="I26" s="269">
        <v>3161</v>
      </c>
      <c r="J26" s="5">
        <f t="shared" si="2"/>
        <v>45967</v>
      </c>
      <c r="K26" s="5"/>
      <c r="L26" s="5"/>
      <c r="M26" s="5"/>
      <c r="N26" s="5"/>
      <c r="O26" s="310"/>
      <c r="P26" s="310"/>
      <c r="Q26" s="311"/>
      <c r="R26" s="311"/>
      <c r="S26" s="311"/>
      <c r="U26" s="30"/>
    </row>
    <row r="27" spans="1:21" s="2" customFormat="1" ht="5.25" customHeight="1">
      <c r="A27" s="137"/>
      <c r="B27" s="114"/>
      <c r="C27" s="184"/>
      <c r="D27" s="184"/>
      <c r="E27" s="184"/>
      <c r="F27" s="184"/>
      <c r="G27" s="184"/>
      <c r="H27" s="184"/>
      <c r="I27" s="184"/>
      <c r="J27" s="184"/>
      <c r="K27" s="5"/>
      <c r="L27" s="5"/>
      <c r="M27" s="5"/>
      <c r="N27" s="5"/>
      <c r="O27" s="129"/>
      <c r="P27" s="129"/>
      <c r="Q27" s="134"/>
      <c r="R27" s="134"/>
      <c r="S27" s="134"/>
      <c r="U27" s="30"/>
    </row>
    <row r="28" spans="1:21" s="2" customFormat="1" ht="16.899999999999999" customHeight="1">
      <c r="A28" s="35"/>
      <c r="B28" s="16"/>
      <c r="C28" s="16"/>
      <c r="D28" s="5"/>
      <c r="E28" s="5"/>
      <c r="F28" s="180"/>
      <c r="G28" s="16"/>
      <c r="H28" s="16"/>
      <c r="I28" s="391" t="s">
        <v>337</v>
      </c>
      <c r="J28" s="391"/>
      <c r="K28" s="391"/>
      <c r="L28" s="5"/>
      <c r="M28" s="5"/>
      <c r="N28" s="5"/>
      <c r="O28" s="129"/>
      <c r="P28" s="129"/>
      <c r="Q28" s="134"/>
      <c r="R28" s="134"/>
      <c r="S28" s="134"/>
      <c r="U28" s="30"/>
    </row>
    <row r="29" spans="1:21" s="2" customFormat="1" ht="14.5" customHeight="1">
      <c r="A29" s="16" t="s">
        <v>126</v>
      </c>
      <c r="B29" s="16"/>
      <c r="D29" s="5"/>
      <c r="E29" s="5"/>
      <c r="F29" s="139"/>
      <c r="G29" s="139"/>
      <c r="H29" s="5"/>
      <c r="I29" s="139"/>
      <c r="J29" s="139"/>
      <c r="K29" s="5"/>
      <c r="L29" s="5"/>
      <c r="M29" s="5"/>
      <c r="N29" s="5"/>
      <c r="O29" s="129"/>
      <c r="P29" s="129"/>
      <c r="Q29" s="134"/>
      <c r="R29" s="134"/>
      <c r="S29" s="134"/>
      <c r="U29" s="30"/>
    </row>
    <row r="30" spans="1:21" s="2" customFormat="1" ht="14.5" customHeight="1">
      <c r="A30" s="16" t="s">
        <v>127</v>
      </c>
      <c r="B30" s="129"/>
      <c r="D30" s="5"/>
      <c r="E30" s="5"/>
      <c r="F30" s="139"/>
      <c r="G30" s="139"/>
      <c r="H30" s="5"/>
      <c r="I30" s="139"/>
      <c r="J30" s="139"/>
      <c r="K30" s="5"/>
      <c r="L30" s="5"/>
      <c r="M30" s="5"/>
      <c r="N30" s="5"/>
      <c r="O30" s="129"/>
      <c r="P30" s="129"/>
      <c r="Q30" s="134"/>
      <c r="R30" s="134"/>
      <c r="S30" s="134"/>
      <c r="U30" s="30"/>
    </row>
    <row r="31" spans="1:21" s="2" customFormat="1" ht="16.899999999999999" customHeight="1">
      <c r="A31" s="16" t="s">
        <v>128</v>
      </c>
      <c r="B31" s="129"/>
      <c r="D31" s="5"/>
      <c r="E31" s="5"/>
      <c r="F31" s="139"/>
      <c r="G31" s="139"/>
      <c r="H31" s="5"/>
      <c r="I31" s="139"/>
      <c r="J31" s="139"/>
      <c r="K31" s="5"/>
      <c r="L31" s="5"/>
      <c r="M31" s="5"/>
      <c r="N31" s="5"/>
      <c r="O31" s="129"/>
      <c r="P31" s="129"/>
      <c r="Q31" s="134"/>
      <c r="R31" s="134"/>
      <c r="S31" s="134"/>
      <c r="U31" s="30"/>
    </row>
    <row r="32" spans="1:21" s="2" customFormat="1">
      <c r="C32" s="36"/>
      <c r="D32" s="36"/>
      <c r="E32" s="36"/>
      <c r="J32" s="36"/>
      <c r="K32" s="36"/>
    </row>
    <row r="33" spans="1:21" s="2" customFormat="1">
      <c r="C33" s="36"/>
      <c r="D33" s="36"/>
      <c r="E33" s="36"/>
      <c r="J33" s="36"/>
      <c r="K33" s="36"/>
    </row>
    <row r="34" spans="1:21" s="2" customFormat="1" ht="18" customHeight="1">
      <c r="A34" s="8" t="s">
        <v>129</v>
      </c>
      <c r="B34" s="9"/>
      <c r="C34" s="9"/>
      <c r="D34" s="9"/>
      <c r="E34" s="9"/>
      <c r="F34" s="10"/>
      <c r="G34" s="10"/>
      <c r="H34" s="10"/>
      <c r="I34" s="10"/>
      <c r="J34" s="10"/>
      <c r="K34" s="10"/>
      <c r="L34" s="5"/>
      <c r="M34" s="5"/>
      <c r="N34" s="5"/>
      <c r="O34" s="129"/>
      <c r="P34" s="129"/>
      <c r="Q34" s="134"/>
      <c r="R34" s="134"/>
      <c r="S34" s="134"/>
      <c r="U34" s="30"/>
    </row>
    <row r="35" spans="1:21" s="2" customFormat="1" ht="18" customHeight="1">
      <c r="A35" s="9"/>
      <c r="B35" s="9"/>
      <c r="C35" s="9"/>
      <c r="D35" s="9"/>
      <c r="E35" s="10"/>
      <c r="F35" s="135"/>
      <c r="G35" s="126" t="s">
        <v>362</v>
      </c>
      <c r="H35" s="5"/>
      <c r="I35" s="5"/>
      <c r="J35" s="5"/>
      <c r="K35" s="129"/>
      <c r="L35" s="129"/>
      <c r="M35" s="134"/>
      <c r="N35" s="134"/>
      <c r="O35" s="134"/>
      <c r="Q35" s="30"/>
    </row>
    <row r="36" spans="1:21" s="2" customFormat="1" ht="35.15" customHeight="1">
      <c r="A36" s="363" t="s">
        <v>130</v>
      </c>
      <c r="B36" s="380"/>
      <c r="C36" s="109" t="s">
        <v>131</v>
      </c>
      <c r="D36" s="109" t="s">
        <v>132</v>
      </c>
      <c r="E36" s="109" t="s">
        <v>133</v>
      </c>
      <c r="F36" s="127" t="s">
        <v>350</v>
      </c>
      <c r="G36" s="124" t="s">
        <v>134</v>
      </c>
      <c r="H36" s="5"/>
      <c r="I36" s="5"/>
      <c r="J36" s="5"/>
      <c r="K36" s="129"/>
      <c r="L36" s="129"/>
      <c r="M36" s="134"/>
      <c r="N36" s="134"/>
      <c r="O36" s="134"/>
      <c r="Q36" s="30"/>
    </row>
    <row r="37" spans="1:21" s="2" customFormat="1" ht="6" customHeight="1">
      <c r="A37" s="403"/>
      <c r="B37" s="404"/>
      <c r="C37" s="129"/>
      <c r="D37" s="129"/>
      <c r="E37" s="129"/>
      <c r="F37" s="129"/>
      <c r="G37" s="129"/>
      <c r="H37" s="134"/>
      <c r="I37" s="134"/>
      <c r="J37" s="134"/>
      <c r="K37" s="134"/>
      <c r="L37" s="134"/>
      <c r="M37" s="134"/>
      <c r="N37" s="134"/>
      <c r="O37" s="134"/>
    </row>
    <row r="38" spans="1:21" s="2" customFormat="1" ht="18" customHeight="1">
      <c r="A38" s="358" t="s">
        <v>135</v>
      </c>
      <c r="B38" s="358"/>
      <c r="C38" s="269">
        <v>1122</v>
      </c>
      <c r="D38" s="269">
        <v>94</v>
      </c>
      <c r="E38" s="5">
        <f>SUM(C38:D38)</f>
        <v>1216</v>
      </c>
      <c r="F38" s="269">
        <v>4710</v>
      </c>
      <c r="G38" s="144">
        <f>C38/F38</f>
        <v>0.23799999999999999</v>
      </c>
    </row>
    <row r="39" spans="1:21" s="2" customFormat="1" ht="18" customHeight="1">
      <c r="A39" s="358" t="s">
        <v>136</v>
      </c>
      <c r="B39" s="358"/>
      <c r="C39" s="269">
        <v>4483</v>
      </c>
      <c r="D39" s="269">
        <v>291</v>
      </c>
      <c r="E39" s="5">
        <f t="shared" ref="E39:E44" si="3">SUM(C39:D39)</f>
        <v>4774</v>
      </c>
      <c r="F39" s="269">
        <v>5324</v>
      </c>
      <c r="G39" s="144">
        <f t="shared" ref="G39:G45" si="4">C39/F39</f>
        <v>0.84199999999999997</v>
      </c>
    </row>
    <row r="40" spans="1:21" s="2" customFormat="1" ht="18" customHeight="1">
      <c r="A40" s="358" t="s">
        <v>137</v>
      </c>
      <c r="B40" s="358"/>
      <c r="C40" s="269">
        <v>2754</v>
      </c>
      <c r="D40" s="269">
        <v>871</v>
      </c>
      <c r="E40" s="5">
        <f t="shared" si="3"/>
        <v>3625</v>
      </c>
      <c r="F40" s="269">
        <v>6915</v>
      </c>
      <c r="G40" s="144">
        <f t="shared" si="4"/>
        <v>0.39800000000000002</v>
      </c>
    </row>
    <row r="41" spans="1:21" s="2" customFormat="1" ht="18" customHeight="1">
      <c r="A41" s="358" t="s">
        <v>138</v>
      </c>
      <c r="B41" s="358"/>
      <c r="C41" s="269">
        <v>2667</v>
      </c>
      <c r="D41" s="269">
        <v>1233</v>
      </c>
      <c r="E41" s="5">
        <f t="shared" si="3"/>
        <v>3900</v>
      </c>
      <c r="F41" s="269">
        <v>9068</v>
      </c>
      <c r="G41" s="144">
        <f t="shared" si="4"/>
        <v>0.29399999999999998</v>
      </c>
    </row>
    <row r="42" spans="1:21" s="2" customFormat="1" ht="18" customHeight="1">
      <c r="A42" s="358" t="s">
        <v>139</v>
      </c>
      <c r="B42" s="358"/>
      <c r="C42" s="269">
        <v>2940</v>
      </c>
      <c r="D42" s="269">
        <v>924</v>
      </c>
      <c r="E42" s="5">
        <f t="shared" si="3"/>
        <v>3864</v>
      </c>
      <c r="F42" s="269">
        <v>10213</v>
      </c>
      <c r="G42" s="144">
        <f t="shared" si="4"/>
        <v>0.28799999999999998</v>
      </c>
    </row>
    <row r="43" spans="1:21" s="2" customFormat="1" ht="18" customHeight="1">
      <c r="A43" s="358" t="s">
        <v>140</v>
      </c>
      <c r="B43" s="358"/>
      <c r="C43" s="269">
        <v>7100</v>
      </c>
      <c r="D43" s="269">
        <v>2380</v>
      </c>
      <c r="E43" s="5">
        <f t="shared" si="3"/>
        <v>9480</v>
      </c>
      <c r="F43" s="269">
        <v>30322</v>
      </c>
      <c r="G43" s="144">
        <f t="shared" si="4"/>
        <v>0.23400000000000001</v>
      </c>
    </row>
    <row r="44" spans="1:21" s="2" customFormat="1" ht="18" customHeight="1">
      <c r="A44" s="387" t="s">
        <v>141</v>
      </c>
      <c r="B44" s="387"/>
      <c r="C44" s="269">
        <v>6452</v>
      </c>
      <c r="D44" s="269">
        <v>1631</v>
      </c>
      <c r="E44" s="5">
        <f t="shared" si="3"/>
        <v>8083</v>
      </c>
      <c r="F44" s="269">
        <v>39000</v>
      </c>
      <c r="G44" s="144">
        <f t="shared" si="4"/>
        <v>0.16500000000000001</v>
      </c>
    </row>
    <row r="45" spans="1:21" s="2" customFormat="1" ht="18" customHeight="1">
      <c r="A45" s="358" t="s">
        <v>14</v>
      </c>
      <c r="B45" s="358"/>
      <c r="C45" s="5">
        <f>SUM(C38:C44)</f>
        <v>27518</v>
      </c>
      <c r="D45" s="5">
        <f>SUM(D38:D44)</f>
        <v>7424</v>
      </c>
      <c r="E45" s="5">
        <f>SUM(E38:E44)</f>
        <v>34942</v>
      </c>
      <c r="F45" s="5">
        <f>SUM(F38:F44)</f>
        <v>105552</v>
      </c>
      <c r="G45" s="144">
        <f t="shared" si="4"/>
        <v>0.26100000000000001</v>
      </c>
    </row>
    <row r="46" spans="1:21" s="2" customFormat="1" ht="6" customHeight="1">
      <c r="A46" s="401"/>
      <c r="B46" s="402"/>
      <c r="C46" s="75"/>
      <c r="D46" s="75"/>
      <c r="E46" s="75"/>
      <c r="F46" s="75"/>
      <c r="G46" s="75"/>
    </row>
    <row r="47" spans="1:21" s="2" customFormat="1" ht="18" customHeight="1">
      <c r="A47" s="116"/>
      <c r="B47" s="116"/>
      <c r="C47" s="16"/>
      <c r="D47" s="5"/>
      <c r="E47" s="139"/>
      <c r="F47" s="29"/>
      <c r="G47" s="130" t="s">
        <v>142</v>
      </c>
    </row>
  </sheetData>
  <mergeCells count="20">
    <mergeCell ref="I2:J2"/>
    <mergeCell ref="A3:B5"/>
    <mergeCell ref="C3:C4"/>
    <mergeCell ref="D3:D4"/>
    <mergeCell ref="E3:E4"/>
    <mergeCell ref="F3:F4"/>
    <mergeCell ref="G3:J3"/>
    <mergeCell ref="J4:J5"/>
    <mergeCell ref="I28:K28"/>
    <mergeCell ref="A46:B46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</mergeCells>
  <phoneticPr fontId="1"/>
  <printOptions horizontalCentered="1"/>
  <pageMargins left="0.98425196850393704" right="0.98425196850393704" top="1.1811023622047245" bottom="1.1811023622047245" header="0.78740157480314965" footer="0.59055118110236227"/>
  <pageSetup paperSize="9" scale="98" firstPageNumber="81" orientation="portrait" useFirstPageNumber="1" horizontalDpi="300" verticalDpi="300" r:id="rId1"/>
  <headerFooter scaleWithDoc="0" alignWithMargins="0">
    <oddHeader>&amp;C&amp;12L　教育・文化</oddHeader>
    <oddFooter>&amp;C&amp;12&amp;P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49"/>
  <sheetViews>
    <sheetView zoomScaleNormal="100" workbookViewId="0"/>
  </sheetViews>
  <sheetFormatPr defaultColWidth="9.09765625" defaultRowHeight="12"/>
  <cols>
    <col min="1" max="1" width="15.69921875" style="14" customWidth="1"/>
    <col min="2" max="3" width="9.8984375" style="22" customWidth="1"/>
    <col min="4" max="6" width="9.8984375" style="14" customWidth="1"/>
    <col min="7" max="7" width="9.8984375" style="22" customWidth="1"/>
    <col min="8" max="8" width="9.69921875" style="22" customWidth="1"/>
    <col min="9" max="9" width="8.69921875" style="22" customWidth="1"/>
    <col min="10" max="10" width="11.69921875" style="14" customWidth="1"/>
    <col min="11" max="11" width="2.69921875" style="14" customWidth="1"/>
    <col min="12" max="13" width="11.296875" style="14" customWidth="1"/>
    <col min="14" max="14" width="10.296875" style="14" customWidth="1"/>
    <col min="15" max="15" width="7.3984375" style="14" customWidth="1"/>
    <col min="16" max="17" width="7.296875" style="14" customWidth="1"/>
    <col min="18" max="18" width="11.69921875" style="14" customWidth="1"/>
    <col min="19" max="19" width="9.09765625" style="14"/>
    <col min="20" max="21" width="10.296875" style="14" bestFit="1" customWidth="1"/>
    <col min="22" max="16384" width="9.09765625" style="14"/>
  </cols>
  <sheetData>
    <row r="1" spans="1:19" ht="19.899999999999999" customHeight="1">
      <c r="A1" s="8" t="s">
        <v>143</v>
      </c>
      <c r="B1" s="9"/>
      <c r="C1" s="9"/>
      <c r="D1" s="10"/>
      <c r="E1" s="10"/>
      <c r="F1" s="16"/>
      <c r="G1" s="12"/>
      <c r="H1" s="9"/>
      <c r="I1" s="9"/>
      <c r="J1" s="13"/>
      <c r="K1" s="13"/>
      <c r="L1" s="13"/>
      <c r="M1" s="13"/>
      <c r="N1" s="13"/>
      <c r="O1" s="13"/>
      <c r="P1" s="13"/>
      <c r="Q1" s="13"/>
    </row>
    <row r="2" spans="1:19" ht="18" customHeight="1">
      <c r="A2" s="9"/>
      <c r="B2" s="9"/>
      <c r="C2" s="9"/>
      <c r="D2" s="10"/>
      <c r="E2" s="10"/>
      <c r="F2" s="18"/>
      <c r="G2" s="5" t="s">
        <v>363</v>
      </c>
      <c r="H2" s="9"/>
      <c r="I2" s="9"/>
      <c r="J2" s="13"/>
      <c r="K2" s="13"/>
      <c r="L2" s="13"/>
      <c r="M2" s="13"/>
      <c r="N2" s="13"/>
      <c r="O2" s="13"/>
      <c r="P2" s="13"/>
      <c r="Q2" s="13"/>
    </row>
    <row r="3" spans="1:19" ht="13">
      <c r="A3" s="9"/>
      <c r="B3" s="14" t="s">
        <v>144</v>
      </c>
      <c r="C3" s="9"/>
      <c r="E3" s="14" t="s">
        <v>145</v>
      </c>
      <c r="G3" s="14"/>
      <c r="H3" s="12"/>
      <c r="I3" s="9"/>
      <c r="J3" s="13"/>
      <c r="K3" s="13"/>
      <c r="L3" s="13"/>
      <c r="M3" s="13"/>
      <c r="N3" s="13"/>
      <c r="O3" s="13"/>
      <c r="P3" s="13"/>
      <c r="Q3" s="13"/>
    </row>
    <row r="4" spans="1:19" s="2" customFormat="1" ht="16" customHeight="1">
      <c r="A4" s="179" t="s">
        <v>146</v>
      </c>
      <c r="B4" s="177" t="s">
        <v>114</v>
      </c>
      <c r="C4" s="177" t="s">
        <v>115</v>
      </c>
      <c r="D4" s="177" t="s">
        <v>293</v>
      </c>
      <c r="E4" s="176" t="s">
        <v>114</v>
      </c>
      <c r="F4" s="177" t="s">
        <v>115</v>
      </c>
      <c r="G4" s="177" t="s">
        <v>14</v>
      </c>
      <c r="H4" s="134"/>
      <c r="I4" s="115"/>
      <c r="J4" s="129"/>
      <c r="K4" s="129"/>
      <c r="L4" s="129"/>
      <c r="M4" s="134"/>
      <c r="N4" s="134"/>
      <c r="O4" s="134"/>
      <c r="P4" s="134"/>
      <c r="Q4" s="134"/>
    </row>
    <row r="5" spans="1:19" s="2" customFormat="1" ht="5.15" customHeight="1">
      <c r="A5" s="178"/>
      <c r="B5" s="181"/>
      <c r="C5" s="181"/>
      <c r="D5" s="181"/>
      <c r="E5" s="181"/>
      <c r="F5" s="181"/>
      <c r="G5" s="183"/>
      <c r="H5" s="134"/>
      <c r="I5" s="115"/>
      <c r="J5" s="129"/>
      <c r="K5" s="129"/>
      <c r="L5" s="129"/>
      <c r="M5" s="134"/>
      <c r="N5" s="134"/>
      <c r="O5" s="134"/>
      <c r="P5" s="134"/>
      <c r="Q5" s="134"/>
    </row>
    <row r="6" spans="1:19" s="2" customFormat="1" ht="15" customHeight="1">
      <c r="A6" s="223" t="s">
        <v>147</v>
      </c>
      <c r="B6" s="269">
        <v>11672</v>
      </c>
      <c r="C6" s="269">
        <v>1555</v>
      </c>
      <c r="D6" s="5">
        <f t="shared" ref="D6:D21" si="0">+B6+C6</f>
        <v>13227</v>
      </c>
      <c r="E6" s="269">
        <v>389</v>
      </c>
      <c r="F6" s="269">
        <v>177</v>
      </c>
      <c r="G6" s="5">
        <f t="shared" ref="G6:G21" si="1">+E6+F6</f>
        <v>566</v>
      </c>
      <c r="H6" s="139"/>
      <c r="I6" s="5"/>
      <c r="J6" s="5"/>
      <c r="K6" s="5"/>
      <c r="L6" s="5"/>
      <c r="M6" s="129"/>
      <c r="N6" s="129"/>
      <c r="O6" s="134"/>
      <c r="P6" s="134"/>
      <c r="Q6" s="134"/>
      <c r="S6" s="30"/>
    </row>
    <row r="7" spans="1:19" s="2" customFormat="1" ht="15" customHeight="1">
      <c r="A7" s="223" t="s">
        <v>148</v>
      </c>
      <c r="B7" s="269">
        <v>12523</v>
      </c>
      <c r="C7" s="269">
        <v>678</v>
      </c>
      <c r="D7" s="5">
        <f t="shared" si="0"/>
        <v>13201</v>
      </c>
      <c r="E7" s="269">
        <v>723</v>
      </c>
      <c r="F7" s="269">
        <v>155</v>
      </c>
      <c r="G7" s="5">
        <f t="shared" si="1"/>
        <v>878</v>
      </c>
      <c r="H7" s="139"/>
      <c r="I7" s="5"/>
      <c r="J7" s="5"/>
      <c r="K7" s="5"/>
      <c r="L7" s="5"/>
      <c r="M7" s="129"/>
      <c r="N7" s="129"/>
      <c r="O7" s="134"/>
      <c r="P7" s="134"/>
      <c r="Q7" s="134"/>
      <c r="S7" s="30"/>
    </row>
    <row r="8" spans="1:19" s="2" customFormat="1" ht="15" customHeight="1">
      <c r="A8" s="223" t="s">
        <v>149</v>
      </c>
      <c r="B8" s="269">
        <v>31784</v>
      </c>
      <c r="C8" s="269">
        <v>3332</v>
      </c>
      <c r="D8" s="5">
        <f t="shared" si="0"/>
        <v>35116</v>
      </c>
      <c r="E8" s="269">
        <v>2018</v>
      </c>
      <c r="F8" s="269">
        <v>505</v>
      </c>
      <c r="G8" s="5">
        <f t="shared" si="1"/>
        <v>2523</v>
      </c>
      <c r="H8" s="139"/>
      <c r="I8" s="5"/>
      <c r="J8" s="5"/>
      <c r="K8" s="5"/>
      <c r="L8" s="5"/>
      <c r="M8" s="129"/>
      <c r="N8" s="129"/>
      <c r="O8" s="134"/>
      <c r="P8" s="134"/>
      <c r="Q8" s="134"/>
      <c r="S8" s="30"/>
    </row>
    <row r="9" spans="1:19" s="2" customFormat="1" ht="15" customHeight="1">
      <c r="A9" s="223" t="s">
        <v>150</v>
      </c>
      <c r="B9" s="269">
        <v>55518</v>
      </c>
      <c r="C9" s="269">
        <v>3860</v>
      </c>
      <c r="D9" s="5">
        <f t="shared" si="0"/>
        <v>59378</v>
      </c>
      <c r="E9" s="269">
        <v>2523</v>
      </c>
      <c r="F9" s="269">
        <v>530</v>
      </c>
      <c r="G9" s="5">
        <f t="shared" si="1"/>
        <v>3053</v>
      </c>
      <c r="H9" s="139"/>
      <c r="I9" s="5"/>
      <c r="J9" s="5"/>
      <c r="K9" s="5"/>
      <c r="L9" s="5"/>
      <c r="M9" s="129"/>
      <c r="N9" s="129"/>
      <c r="O9" s="134"/>
      <c r="P9" s="134"/>
      <c r="Q9" s="134"/>
      <c r="S9" s="30"/>
    </row>
    <row r="10" spans="1:19" s="2" customFormat="1" ht="15" customHeight="1">
      <c r="A10" s="223" t="s">
        <v>151</v>
      </c>
      <c r="B10" s="269">
        <v>23092</v>
      </c>
      <c r="C10" s="269">
        <v>6888</v>
      </c>
      <c r="D10" s="5">
        <f t="shared" si="0"/>
        <v>29980</v>
      </c>
      <c r="E10" s="269">
        <v>1923</v>
      </c>
      <c r="F10" s="269">
        <v>1053</v>
      </c>
      <c r="G10" s="5">
        <f t="shared" si="1"/>
        <v>2976</v>
      </c>
      <c r="H10" s="139"/>
      <c r="I10" s="5"/>
      <c r="J10" s="5"/>
      <c r="K10" s="5"/>
      <c r="L10" s="5"/>
      <c r="M10" s="129"/>
      <c r="N10" s="129"/>
      <c r="O10" s="134"/>
      <c r="P10" s="134"/>
      <c r="Q10" s="134"/>
      <c r="S10" s="30"/>
    </row>
    <row r="11" spans="1:19" s="2" customFormat="1" ht="15" customHeight="1">
      <c r="A11" s="223" t="s">
        <v>341</v>
      </c>
      <c r="B11" s="269">
        <v>28916</v>
      </c>
      <c r="C11" s="269">
        <v>2459</v>
      </c>
      <c r="D11" s="5">
        <f t="shared" si="0"/>
        <v>31375</v>
      </c>
      <c r="E11" s="269">
        <v>2921</v>
      </c>
      <c r="F11" s="269">
        <v>614</v>
      </c>
      <c r="G11" s="5">
        <f t="shared" si="1"/>
        <v>3535</v>
      </c>
      <c r="H11" s="139"/>
      <c r="I11" s="5"/>
      <c r="J11" s="5"/>
      <c r="K11" s="5"/>
      <c r="L11" s="5"/>
      <c r="M11" s="129"/>
      <c r="N11" s="129"/>
      <c r="O11" s="134"/>
      <c r="P11" s="134"/>
      <c r="Q11" s="134"/>
      <c r="S11" s="30"/>
    </row>
    <row r="12" spans="1:19" s="2" customFormat="1" ht="15" customHeight="1">
      <c r="A12" s="223" t="s">
        <v>152</v>
      </c>
      <c r="B12" s="269">
        <v>10319</v>
      </c>
      <c r="C12" s="269">
        <v>1442</v>
      </c>
      <c r="D12" s="5">
        <f t="shared" si="0"/>
        <v>11761</v>
      </c>
      <c r="E12" s="269">
        <v>965</v>
      </c>
      <c r="F12" s="269">
        <v>390</v>
      </c>
      <c r="G12" s="5">
        <f t="shared" si="1"/>
        <v>1355</v>
      </c>
      <c r="H12" s="139"/>
      <c r="I12" s="5"/>
      <c r="J12" s="5"/>
      <c r="K12" s="5"/>
      <c r="L12" s="5"/>
      <c r="M12" s="129"/>
      <c r="N12" s="129"/>
      <c r="O12" s="134"/>
      <c r="P12" s="134"/>
      <c r="Q12" s="134"/>
      <c r="S12" s="30"/>
    </row>
    <row r="13" spans="1:19" s="2" customFormat="1" ht="15" customHeight="1">
      <c r="A13" s="223" t="s">
        <v>153</v>
      </c>
      <c r="B13" s="269">
        <v>28852</v>
      </c>
      <c r="C13" s="269">
        <v>3603</v>
      </c>
      <c r="D13" s="5">
        <f t="shared" si="0"/>
        <v>32455</v>
      </c>
      <c r="E13" s="269">
        <v>2096</v>
      </c>
      <c r="F13" s="269">
        <v>806</v>
      </c>
      <c r="G13" s="5">
        <f t="shared" si="1"/>
        <v>2902</v>
      </c>
      <c r="H13" s="139"/>
      <c r="I13" s="5"/>
      <c r="J13" s="5"/>
      <c r="K13" s="5"/>
      <c r="L13" s="5"/>
      <c r="M13" s="129"/>
      <c r="N13" s="129"/>
      <c r="O13" s="134"/>
      <c r="P13" s="134"/>
      <c r="Q13" s="134"/>
      <c r="S13" s="30"/>
    </row>
    <row r="14" spans="1:19" s="2" customFormat="1" ht="15" customHeight="1">
      <c r="A14" s="223" t="s">
        <v>340</v>
      </c>
      <c r="B14" s="269">
        <v>6737</v>
      </c>
      <c r="C14" s="269">
        <v>1010</v>
      </c>
      <c r="D14" s="5">
        <f t="shared" si="0"/>
        <v>7747</v>
      </c>
      <c r="E14" s="269">
        <v>382</v>
      </c>
      <c r="F14" s="269">
        <v>179</v>
      </c>
      <c r="G14" s="5">
        <f t="shared" si="1"/>
        <v>561</v>
      </c>
      <c r="H14" s="139"/>
      <c r="I14" s="5"/>
      <c r="J14" s="5"/>
      <c r="K14" s="5"/>
      <c r="L14" s="5"/>
      <c r="M14" s="129"/>
      <c r="N14" s="129"/>
      <c r="O14" s="134"/>
      <c r="P14" s="134"/>
      <c r="Q14" s="134"/>
      <c r="S14" s="30"/>
    </row>
    <row r="15" spans="1:19" s="2" customFormat="1" ht="15" customHeight="1">
      <c r="A15" s="223" t="s">
        <v>154</v>
      </c>
      <c r="B15" s="269">
        <v>108134</v>
      </c>
      <c r="C15" s="269">
        <v>31985</v>
      </c>
      <c r="D15" s="5">
        <f t="shared" si="0"/>
        <v>140119</v>
      </c>
      <c r="E15" s="269">
        <v>9929</v>
      </c>
      <c r="F15" s="269">
        <v>4621</v>
      </c>
      <c r="G15" s="5">
        <f t="shared" si="1"/>
        <v>14550</v>
      </c>
      <c r="H15" s="139"/>
      <c r="I15" s="5"/>
      <c r="J15" s="5"/>
      <c r="K15" s="5"/>
      <c r="L15" s="5"/>
      <c r="M15" s="129"/>
      <c r="N15" s="129"/>
      <c r="O15" s="134"/>
      <c r="P15" s="134"/>
      <c r="Q15" s="134"/>
      <c r="S15" s="30"/>
    </row>
    <row r="16" spans="1:19" s="2" customFormat="1" ht="15" customHeight="1">
      <c r="A16" s="223" t="s">
        <v>155</v>
      </c>
      <c r="B16" s="269">
        <v>0</v>
      </c>
      <c r="C16" s="269">
        <v>34042</v>
      </c>
      <c r="D16" s="5">
        <f t="shared" si="0"/>
        <v>34042</v>
      </c>
      <c r="E16" s="269">
        <v>0</v>
      </c>
      <c r="F16" s="269">
        <v>7252</v>
      </c>
      <c r="G16" s="5">
        <f t="shared" si="1"/>
        <v>7252</v>
      </c>
      <c r="H16" s="139"/>
      <c r="I16" s="5"/>
      <c r="J16" s="5"/>
      <c r="K16" s="5"/>
      <c r="L16" s="5"/>
      <c r="M16" s="129"/>
      <c r="N16" s="129"/>
      <c r="O16" s="134"/>
      <c r="P16" s="134"/>
      <c r="Q16" s="134"/>
      <c r="S16" s="30"/>
    </row>
    <row r="17" spans="1:19" s="2" customFormat="1" ht="15" customHeight="1">
      <c r="A17" s="223" t="s">
        <v>156</v>
      </c>
      <c r="B17" s="269">
        <v>5403</v>
      </c>
      <c r="C17" s="269">
        <v>178</v>
      </c>
      <c r="D17" s="5">
        <f t="shared" si="0"/>
        <v>5581</v>
      </c>
      <c r="E17" s="269">
        <v>47</v>
      </c>
      <c r="F17" s="269">
        <v>0</v>
      </c>
      <c r="G17" s="5">
        <f t="shared" si="1"/>
        <v>47</v>
      </c>
      <c r="H17" s="139"/>
      <c r="I17" s="5"/>
      <c r="J17" s="5"/>
      <c r="K17" s="5"/>
      <c r="L17" s="5"/>
      <c r="M17" s="129"/>
      <c r="N17" s="129"/>
      <c r="O17" s="134"/>
      <c r="P17" s="134"/>
      <c r="Q17" s="134"/>
      <c r="S17" s="30"/>
    </row>
    <row r="18" spans="1:19" s="2" customFormat="1" ht="15" customHeight="1">
      <c r="A18" s="223" t="s">
        <v>342</v>
      </c>
      <c r="B18" s="269">
        <v>39446</v>
      </c>
      <c r="C18" s="269">
        <v>1339</v>
      </c>
      <c r="D18" s="5">
        <f t="shared" si="0"/>
        <v>40785</v>
      </c>
      <c r="E18" s="269">
        <v>2561</v>
      </c>
      <c r="F18" s="269">
        <v>3</v>
      </c>
      <c r="G18" s="5">
        <f t="shared" si="1"/>
        <v>2564</v>
      </c>
      <c r="H18" s="139"/>
      <c r="I18" s="5"/>
      <c r="J18" s="5"/>
      <c r="K18" s="5"/>
      <c r="L18" s="5"/>
      <c r="M18" s="129"/>
      <c r="N18" s="129"/>
      <c r="O18" s="134"/>
      <c r="P18" s="134"/>
      <c r="Q18" s="134"/>
      <c r="S18" s="30"/>
    </row>
    <row r="19" spans="1:19" s="2" customFormat="1" ht="15" customHeight="1">
      <c r="A19" s="31" t="s">
        <v>343</v>
      </c>
      <c r="B19" s="269">
        <v>830</v>
      </c>
      <c r="C19" s="269">
        <v>0</v>
      </c>
      <c r="D19" s="5">
        <f t="shared" si="0"/>
        <v>830</v>
      </c>
      <c r="E19" s="269">
        <v>0</v>
      </c>
      <c r="F19" s="269">
        <v>0</v>
      </c>
      <c r="G19" s="5">
        <f t="shared" si="1"/>
        <v>0</v>
      </c>
      <c r="H19" s="139"/>
      <c r="I19" s="5"/>
      <c r="J19" s="5"/>
      <c r="K19" s="5"/>
      <c r="L19" s="5"/>
      <c r="M19" s="129"/>
      <c r="N19" s="129"/>
      <c r="O19" s="134"/>
      <c r="P19" s="134"/>
      <c r="Q19" s="134"/>
      <c r="S19" s="30"/>
    </row>
    <row r="20" spans="1:19" s="2" customFormat="1" ht="15" customHeight="1">
      <c r="A20" s="223" t="s">
        <v>157</v>
      </c>
      <c r="B20" s="269">
        <v>751</v>
      </c>
      <c r="C20" s="269">
        <v>6</v>
      </c>
      <c r="D20" s="5">
        <f t="shared" si="0"/>
        <v>757</v>
      </c>
      <c r="E20" s="269">
        <v>13</v>
      </c>
      <c r="F20" s="269">
        <v>0</v>
      </c>
      <c r="G20" s="5">
        <f t="shared" si="1"/>
        <v>13</v>
      </c>
      <c r="H20" s="139"/>
      <c r="I20" s="5"/>
      <c r="J20" s="5"/>
      <c r="K20" s="5"/>
      <c r="L20" s="5"/>
      <c r="M20" s="129"/>
      <c r="N20" s="129"/>
      <c r="O20" s="134"/>
      <c r="P20" s="134"/>
      <c r="Q20" s="134"/>
      <c r="S20" s="30"/>
    </row>
    <row r="21" spans="1:19" s="2" customFormat="1" ht="15" customHeight="1">
      <c r="A21" s="223" t="s">
        <v>344</v>
      </c>
      <c r="B21" s="269">
        <v>552</v>
      </c>
      <c r="C21" s="269">
        <v>99</v>
      </c>
      <c r="D21" s="5">
        <f t="shared" si="0"/>
        <v>651</v>
      </c>
      <c r="E21" s="269">
        <v>11</v>
      </c>
      <c r="F21" s="269">
        <v>20</v>
      </c>
      <c r="G21" s="5">
        <f t="shared" si="1"/>
        <v>31</v>
      </c>
      <c r="H21" s="139"/>
      <c r="I21" s="5"/>
      <c r="J21" s="5"/>
      <c r="K21" s="5"/>
      <c r="L21" s="5"/>
      <c r="M21" s="129"/>
      <c r="N21" s="129"/>
      <c r="O21" s="134"/>
      <c r="P21" s="134"/>
      <c r="Q21" s="134"/>
      <c r="S21" s="30"/>
    </row>
    <row r="22" spans="1:19" s="2" customFormat="1" ht="17.25" customHeight="1">
      <c r="A22" s="32" t="s">
        <v>158</v>
      </c>
      <c r="B22" s="268">
        <f t="shared" ref="B22:G22" si="2">SUM(B6:B21)</f>
        <v>364529</v>
      </c>
      <c r="C22" s="268">
        <f t="shared" si="2"/>
        <v>92476</v>
      </c>
      <c r="D22" s="268">
        <f t="shared" si="2"/>
        <v>457005</v>
      </c>
      <c r="E22" s="268">
        <f t="shared" si="2"/>
        <v>26501</v>
      </c>
      <c r="F22" s="268">
        <f t="shared" si="2"/>
        <v>16305</v>
      </c>
      <c r="G22" s="75">
        <f t="shared" si="2"/>
        <v>42806</v>
      </c>
      <c r="H22" s="139"/>
      <c r="I22" s="5"/>
      <c r="J22" s="5"/>
      <c r="K22" s="5"/>
      <c r="L22" s="5"/>
      <c r="M22" s="129"/>
      <c r="N22" s="129"/>
      <c r="O22" s="134"/>
      <c r="P22" s="134"/>
      <c r="Q22" s="134"/>
      <c r="S22" s="30"/>
    </row>
    <row r="23" spans="1:19" s="2" customFormat="1" ht="12" customHeight="1">
      <c r="A23" s="19"/>
      <c r="B23" s="75"/>
      <c r="C23" s="75"/>
      <c r="D23" s="75"/>
      <c r="E23" s="75"/>
      <c r="F23" s="75"/>
      <c r="G23" s="75"/>
      <c r="H23" s="139"/>
      <c r="I23" s="5"/>
      <c r="J23" s="5"/>
      <c r="K23" s="5"/>
      <c r="L23" s="5"/>
      <c r="M23" s="129"/>
      <c r="N23" s="129"/>
      <c r="O23" s="134"/>
      <c r="P23" s="134"/>
      <c r="Q23" s="134"/>
      <c r="S23" s="30"/>
    </row>
    <row r="24" spans="1:19" s="2" customFormat="1" ht="15" customHeight="1">
      <c r="A24" s="357" t="s">
        <v>116</v>
      </c>
      <c r="B24" s="102" t="s">
        <v>294</v>
      </c>
      <c r="C24" s="391">
        <v>14692</v>
      </c>
      <c r="D24" s="412"/>
      <c r="E24" s="391">
        <v>2234</v>
      </c>
      <c r="F24" s="413"/>
      <c r="G24" s="413"/>
      <c r="H24" s="180"/>
      <c r="I24" s="5"/>
      <c r="J24" s="5"/>
      <c r="K24" s="5"/>
      <c r="L24" s="5"/>
      <c r="M24" s="129"/>
      <c r="N24" s="129"/>
      <c r="O24" s="134"/>
      <c r="P24" s="134"/>
      <c r="Q24" s="134"/>
      <c r="S24" s="30"/>
    </row>
    <row r="25" spans="1:19" s="2" customFormat="1" ht="15" customHeight="1">
      <c r="A25" s="410"/>
      <c r="B25" s="33" t="s">
        <v>295</v>
      </c>
      <c r="C25" s="414">
        <v>2057</v>
      </c>
      <c r="D25" s="415"/>
      <c r="E25" s="391">
        <v>0</v>
      </c>
      <c r="F25" s="413"/>
      <c r="G25" s="413"/>
      <c r="H25" s="180"/>
      <c r="I25" s="5"/>
      <c r="J25" s="5"/>
      <c r="K25" s="5"/>
      <c r="L25" s="5"/>
      <c r="M25" s="129"/>
      <c r="N25" s="129"/>
      <c r="O25" s="134"/>
      <c r="P25" s="134"/>
      <c r="Q25" s="134"/>
      <c r="S25" s="30"/>
    </row>
    <row r="26" spans="1:19" s="2" customFormat="1" ht="15" customHeight="1">
      <c r="A26" s="410"/>
      <c r="B26" s="34" t="s">
        <v>296</v>
      </c>
      <c r="C26" s="414">
        <v>6866</v>
      </c>
      <c r="D26" s="415"/>
      <c r="E26" s="391">
        <v>927</v>
      </c>
      <c r="F26" s="413"/>
      <c r="G26" s="413"/>
      <c r="H26" s="180"/>
      <c r="I26" s="5"/>
      <c r="J26" s="5"/>
      <c r="K26" s="5"/>
      <c r="L26" s="5"/>
      <c r="M26" s="129"/>
      <c r="N26" s="129"/>
      <c r="O26" s="134"/>
      <c r="P26" s="134"/>
      <c r="Q26" s="134"/>
      <c r="S26" s="30"/>
    </row>
    <row r="27" spans="1:19" s="2" customFormat="1" ht="15" customHeight="1">
      <c r="A27" s="410"/>
      <c r="B27" s="34" t="s">
        <v>159</v>
      </c>
      <c r="C27" s="414">
        <v>16</v>
      </c>
      <c r="D27" s="414"/>
      <c r="E27" s="414">
        <v>0</v>
      </c>
      <c r="F27" s="414"/>
      <c r="G27" s="414"/>
      <c r="H27" s="180"/>
      <c r="I27" s="5"/>
      <c r="J27" s="5"/>
      <c r="K27" s="5"/>
      <c r="L27" s="5"/>
      <c r="M27" s="129"/>
      <c r="N27" s="129"/>
      <c r="O27" s="134"/>
      <c r="P27" s="134"/>
      <c r="Q27" s="134"/>
      <c r="S27" s="30"/>
    </row>
    <row r="28" spans="1:19" s="2" customFormat="1" ht="15" customHeight="1">
      <c r="A28" s="411"/>
      <c r="B28" s="104" t="s">
        <v>14</v>
      </c>
      <c r="C28" s="416">
        <f>SUM(C24:D27)</f>
        <v>23631</v>
      </c>
      <c r="D28" s="417"/>
      <c r="E28" s="414">
        <f>SUM(E24:G27)</f>
        <v>3161</v>
      </c>
      <c r="F28" s="415"/>
      <c r="G28" s="415"/>
      <c r="H28" s="180"/>
      <c r="I28" s="5"/>
      <c r="J28" s="5"/>
      <c r="K28" s="5"/>
      <c r="L28" s="5"/>
      <c r="M28" s="129"/>
      <c r="N28" s="129"/>
      <c r="O28" s="134"/>
      <c r="P28" s="134"/>
      <c r="Q28" s="134"/>
      <c r="S28" s="30"/>
    </row>
    <row r="29" spans="1:19" s="2" customFormat="1" ht="15" customHeight="1">
      <c r="A29" s="35"/>
      <c r="B29" s="16" t="s">
        <v>160</v>
      </c>
      <c r="C29" s="5"/>
      <c r="D29" s="180"/>
      <c r="E29" s="16"/>
      <c r="F29" s="29"/>
      <c r="G29" s="182" t="s">
        <v>161</v>
      </c>
      <c r="H29" s="180"/>
      <c r="I29" s="5"/>
      <c r="J29" s="5"/>
      <c r="K29" s="5"/>
      <c r="L29" s="5"/>
      <c r="M29" s="129"/>
      <c r="N29" s="129"/>
      <c r="O29" s="134"/>
      <c r="P29" s="134"/>
      <c r="Q29" s="134"/>
      <c r="S29" s="30"/>
    </row>
    <row r="30" spans="1:19" s="2" customFormat="1" ht="15" customHeight="1">
      <c r="A30" s="16"/>
      <c r="B30" s="2" t="s">
        <v>162</v>
      </c>
      <c r="C30" s="5"/>
      <c r="D30" s="139"/>
      <c r="E30" s="5"/>
      <c r="F30" s="139"/>
      <c r="G30" s="139"/>
      <c r="H30" s="139"/>
      <c r="I30" s="5"/>
      <c r="J30" s="5"/>
      <c r="K30" s="5"/>
      <c r="L30" s="5"/>
      <c r="M30" s="129"/>
      <c r="N30" s="129"/>
      <c r="O30" s="134"/>
      <c r="P30" s="134"/>
      <c r="Q30" s="134"/>
      <c r="S30" s="30"/>
    </row>
    <row r="31" spans="1:19" s="2" customFormat="1" ht="15" customHeight="1">
      <c r="B31" s="36"/>
      <c r="C31" s="36"/>
      <c r="G31" s="36"/>
      <c r="H31" s="36"/>
      <c r="I31" s="36"/>
    </row>
    <row r="32" spans="1:19" s="2" customFormat="1" ht="15" customHeight="1">
      <c r="B32" s="36"/>
      <c r="C32" s="36"/>
      <c r="G32" s="36"/>
      <c r="H32" s="36"/>
      <c r="I32" s="22"/>
    </row>
    <row r="33" spans="1:19" s="2" customFormat="1" ht="20.149999999999999" customHeight="1">
      <c r="A33" s="8" t="s">
        <v>163</v>
      </c>
      <c r="B33" s="9"/>
      <c r="C33" s="9"/>
      <c r="D33" s="9"/>
      <c r="E33" s="9"/>
      <c r="F33" s="10"/>
      <c r="G33" s="10"/>
      <c r="H33" s="139"/>
      <c r="I33" s="5"/>
      <c r="J33" s="5"/>
      <c r="K33" s="5"/>
      <c r="L33" s="5"/>
      <c r="M33" s="129"/>
      <c r="N33" s="129"/>
      <c r="O33" s="134"/>
      <c r="P33" s="134"/>
      <c r="Q33" s="134"/>
      <c r="S33" s="30"/>
    </row>
    <row r="34" spans="1:19" s="2" customFormat="1" ht="18" customHeight="1">
      <c r="A34" s="9"/>
      <c r="B34" s="9"/>
      <c r="C34" s="9"/>
      <c r="D34" s="9"/>
      <c r="E34" s="9"/>
      <c r="F34" s="135"/>
      <c r="G34" s="126" t="s">
        <v>164</v>
      </c>
      <c r="H34" s="139"/>
      <c r="I34" s="5"/>
      <c r="J34" s="5"/>
      <c r="K34" s="5"/>
      <c r="L34" s="5"/>
      <c r="M34" s="129"/>
      <c r="N34" s="129"/>
      <c r="O34" s="134"/>
      <c r="P34" s="134"/>
      <c r="Q34" s="134"/>
      <c r="S34" s="30"/>
    </row>
    <row r="35" spans="1:19" s="2" customFormat="1" ht="15" customHeight="1">
      <c r="A35" s="357" t="s">
        <v>165</v>
      </c>
      <c r="B35" s="345" t="s">
        <v>166</v>
      </c>
      <c r="C35" s="357"/>
      <c r="D35" s="388" t="s">
        <v>167</v>
      </c>
      <c r="E35" s="357"/>
      <c r="F35" s="388" t="s">
        <v>112</v>
      </c>
      <c r="G35" s="345"/>
      <c r="H35" s="139"/>
      <c r="I35" s="5"/>
      <c r="J35" s="5"/>
      <c r="K35" s="5"/>
      <c r="L35" s="5"/>
      <c r="M35" s="129"/>
      <c r="N35" s="129"/>
      <c r="O35" s="134"/>
      <c r="P35" s="134"/>
      <c r="Q35" s="134"/>
      <c r="S35" s="30"/>
    </row>
    <row r="36" spans="1:19" s="2" customFormat="1" ht="15" customHeight="1">
      <c r="A36" s="370"/>
      <c r="B36" s="369" t="s">
        <v>168</v>
      </c>
      <c r="C36" s="370"/>
      <c r="D36" s="368" t="s">
        <v>297</v>
      </c>
      <c r="E36" s="370"/>
      <c r="F36" s="368" t="s">
        <v>119</v>
      </c>
      <c r="G36" s="369"/>
      <c r="H36" s="139"/>
      <c r="I36" s="5"/>
      <c r="J36" s="5"/>
      <c r="K36" s="5"/>
      <c r="L36" s="5"/>
      <c r="M36" s="129"/>
      <c r="N36" s="129"/>
      <c r="O36" s="134"/>
      <c r="P36" s="134"/>
      <c r="Q36" s="134"/>
      <c r="S36" s="30"/>
    </row>
    <row r="37" spans="1:19" s="2" customFormat="1" ht="6" customHeight="1">
      <c r="A37" s="121"/>
      <c r="B37" s="129"/>
      <c r="C37" s="129"/>
      <c r="D37" s="129"/>
      <c r="E37" s="129"/>
      <c r="F37" s="129"/>
      <c r="G37" s="129"/>
      <c r="H37" s="139"/>
      <c r="I37" s="5"/>
      <c r="J37" s="5"/>
      <c r="K37" s="5"/>
      <c r="L37" s="5"/>
      <c r="M37" s="129"/>
      <c r="N37" s="129"/>
      <c r="O37" s="134"/>
      <c r="P37" s="134"/>
      <c r="Q37" s="134"/>
      <c r="S37" s="30"/>
    </row>
    <row r="38" spans="1:19" s="2" customFormat="1" ht="15" customHeight="1">
      <c r="A38" s="38" t="s">
        <v>364</v>
      </c>
      <c r="B38" s="393">
        <v>29</v>
      </c>
      <c r="C38" s="377"/>
      <c r="D38" s="377">
        <v>8657</v>
      </c>
      <c r="E38" s="377"/>
      <c r="F38" s="377">
        <v>34101</v>
      </c>
      <c r="G38" s="377"/>
      <c r="H38" s="36"/>
      <c r="I38" s="36"/>
    </row>
    <row r="39" spans="1:19" s="2" customFormat="1" ht="15" customHeight="1">
      <c r="A39" s="38">
        <v>27</v>
      </c>
      <c r="B39" s="393">
        <v>29</v>
      </c>
      <c r="C39" s="377"/>
      <c r="D39" s="377">
        <v>8559</v>
      </c>
      <c r="E39" s="377"/>
      <c r="F39" s="377">
        <v>33511</v>
      </c>
      <c r="G39" s="377"/>
      <c r="H39" s="36"/>
      <c r="I39" s="36"/>
    </row>
    <row r="40" spans="1:19" s="2" customFormat="1" ht="15" customHeight="1">
      <c r="A40" s="38">
        <v>28</v>
      </c>
      <c r="B40" s="393">
        <v>30</v>
      </c>
      <c r="C40" s="377"/>
      <c r="D40" s="377">
        <v>8434</v>
      </c>
      <c r="E40" s="377"/>
      <c r="F40" s="377">
        <v>32283</v>
      </c>
      <c r="G40" s="377"/>
      <c r="H40" s="36"/>
      <c r="I40" s="36"/>
    </row>
    <row r="41" spans="1:19" s="2" customFormat="1" ht="15" customHeight="1">
      <c r="A41" s="38">
        <v>29</v>
      </c>
      <c r="B41" s="393">
        <v>31</v>
      </c>
      <c r="C41" s="377"/>
      <c r="D41" s="377">
        <v>8590</v>
      </c>
      <c r="E41" s="377"/>
      <c r="F41" s="377">
        <v>31373</v>
      </c>
      <c r="G41" s="377"/>
      <c r="H41" s="36"/>
      <c r="I41" s="36"/>
    </row>
    <row r="42" spans="1:19" s="2" customFormat="1" ht="15" customHeight="1">
      <c r="A42" s="38">
        <v>30</v>
      </c>
      <c r="B42" s="393">
        <v>31</v>
      </c>
      <c r="C42" s="377"/>
      <c r="D42" s="377">
        <v>8468</v>
      </c>
      <c r="E42" s="377"/>
      <c r="F42" s="377">
        <v>29976</v>
      </c>
      <c r="G42" s="377"/>
      <c r="H42" s="36"/>
      <c r="I42" s="36"/>
    </row>
    <row r="43" spans="1:19" s="2" customFormat="1" ht="15" customHeight="1">
      <c r="A43" s="38" t="s">
        <v>316</v>
      </c>
      <c r="B43" s="393">
        <v>32</v>
      </c>
      <c r="C43" s="377"/>
      <c r="D43" s="377">
        <v>8449</v>
      </c>
      <c r="E43" s="377"/>
      <c r="F43" s="377">
        <v>29551</v>
      </c>
      <c r="G43" s="377"/>
      <c r="H43" s="36"/>
      <c r="I43" s="36"/>
    </row>
    <row r="44" spans="1:19" s="2" customFormat="1" ht="15" customHeight="1">
      <c r="A44" s="38">
        <v>2</v>
      </c>
      <c r="B44" s="393">
        <v>32</v>
      </c>
      <c r="C44" s="377"/>
      <c r="D44" s="377">
        <v>7530</v>
      </c>
      <c r="E44" s="377"/>
      <c r="F44" s="377">
        <v>25543</v>
      </c>
      <c r="G44" s="377"/>
      <c r="H44" s="36"/>
      <c r="I44" s="36"/>
    </row>
    <row r="45" spans="1:19" s="2" customFormat="1" ht="15" customHeight="1">
      <c r="A45" s="38">
        <v>3</v>
      </c>
      <c r="B45" s="393">
        <v>33</v>
      </c>
      <c r="C45" s="377"/>
      <c r="D45" s="377">
        <v>6722</v>
      </c>
      <c r="E45" s="377"/>
      <c r="F45" s="377">
        <v>22946</v>
      </c>
      <c r="G45" s="377"/>
      <c r="H45" s="36"/>
      <c r="I45" s="36"/>
    </row>
    <row r="46" spans="1:19" s="243" customFormat="1" ht="15" customHeight="1">
      <c r="A46" s="38">
        <v>4</v>
      </c>
      <c r="B46" s="393">
        <v>34</v>
      </c>
      <c r="C46" s="394"/>
      <c r="D46" s="394">
        <v>7327</v>
      </c>
      <c r="E46" s="394"/>
      <c r="F46" s="394">
        <v>24040</v>
      </c>
      <c r="G46" s="394"/>
      <c r="H46" s="36"/>
      <c r="I46" s="36"/>
    </row>
    <row r="47" spans="1:19" s="243" customFormat="1" ht="15" customHeight="1">
      <c r="A47" s="38">
        <v>5</v>
      </c>
      <c r="B47" s="393">
        <v>35</v>
      </c>
      <c r="C47" s="394"/>
      <c r="D47" s="394">
        <v>6464</v>
      </c>
      <c r="E47" s="394"/>
      <c r="F47" s="394">
        <v>21175</v>
      </c>
      <c r="G47" s="394"/>
      <c r="H47" s="36"/>
      <c r="I47" s="36"/>
    </row>
    <row r="48" spans="1:19" s="2" customFormat="1" ht="6" customHeight="1">
      <c r="A48" s="138"/>
      <c r="B48" s="75"/>
      <c r="C48" s="75"/>
      <c r="D48" s="75"/>
      <c r="E48" s="50"/>
      <c r="F48" s="75"/>
      <c r="G48" s="75"/>
      <c r="H48" s="36"/>
      <c r="I48" s="36"/>
    </row>
    <row r="49" spans="1:9" s="2" customFormat="1" ht="15" customHeight="1">
      <c r="A49" s="116"/>
      <c r="B49" s="16"/>
      <c r="C49" s="5"/>
      <c r="D49" s="5"/>
      <c r="E49" s="5"/>
      <c r="F49" s="130"/>
      <c r="G49" s="130" t="s">
        <v>161</v>
      </c>
      <c r="H49" s="36"/>
      <c r="I49" s="36"/>
    </row>
  </sheetData>
  <mergeCells count="48">
    <mergeCell ref="B47:C47"/>
    <mergeCell ref="D47:E47"/>
    <mergeCell ref="F47:G47"/>
    <mergeCell ref="B46:C46"/>
    <mergeCell ref="D46:E46"/>
    <mergeCell ref="F46:G46"/>
    <mergeCell ref="D35:E35"/>
    <mergeCell ref="F35:G35"/>
    <mergeCell ref="B36:C36"/>
    <mergeCell ref="D36:E36"/>
    <mergeCell ref="F36:G36"/>
    <mergeCell ref="B38:C38"/>
    <mergeCell ref="D38:E38"/>
    <mergeCell ref="F38:G38"/>
    <mergeCell ref="B39:C39"/>
    <mergeCell ref="D39:E39"/>
    <mergeCell ref="F39:G39"/>
    <mergeCell ref="B40:C40"/>
    <mergeCell ref="D40:E40"/>
    <mergeCell ref="A24:A28"/>
    <mergeCell ref="C24:D24"/>
    <mergeCell ref="E24:G24"/>
    <mergeCell ref="C25:D25"/>
    <mergeCell ref="E25:G25"/>
    <mergeCell ref="C26:D26"/>
    <mergeCell ref="E26:G26"/>
    <mergeCell ref="C27:D27"/>
    <mergeCell ref="E27:G27"/>
    <mergeCell ref="C28:D28"/>
    <mergeCell ref="E28:G28"/>
    <mergeCell ref="A35:A36"/>
    <mergeCell ref="B35:C35"/>
    <mergeCell ref="F40:G40"/>
    <mergeCell ref="B43:C43"/>
    <mergeCell ref="D43:E43"/>
    <mergeCell ref="F43:G43"/>
    <mergeCell ref="B41:C41"/>
    <mergeCell ref="D41:E41"/>
    <mergeCell ref="F41:G41"/>
    <mergeCell ref="B42:C42"/>
    <mergeCell ref="D42:E42"/>
    <mergeCell ref="F42:G42"/>
    <mergeCell ref="B45:C45"/>
    <mergeCell ref="D45:E45"/>
    <mergeCell ref="F45:G45"/>
    <mergeCell ref="B44:C44"/>
    <mergeCell ref="D44:E44"/>
    <mergeCell ref="F44:G44"/>
  </mergeCells>
  <phoneticPr fontId="1"/>
  <printOptions horizontalCentered="1"/>
  <pageMargins left="0.98425196850393704" right="0.98425196850393704" top="1.1811023622047245" bottom="1.1811023622047245" header="0.78740157480314965" footer="0.59055118110236227"/>
  <pageSetup paperSize="9" scale="97" firstPageNumber="82" orientation="portrait" useFirstPageNumber="1" horizontalDpi="300" verticalDpi="300" r:id="rId1"/>
  <headerFooter scaleWithDoc="0" alignWithMargins="0">
    <oddHeader>&amp;C&amp;12L　教育・文化</oddHeader>
    <oddFooter>&amp;C&amp;12&amp;P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42"/>
  <sheetViews>
    <sheetView zoomScaleNormal="100" workbookViewId="0"/>
  </sheetViews>
  <sheetFormatPr defaultColWidth="9.09765625" defaultRowHeight="12"/>
  <cols>
    <col min="1" max="1" width="8.69921875" style="14" customWidth="1"/>
    <col min="2" max="2" width="7.69921875" style="22" customWidth="1"/>
    <col min="3" max="3" width="9.296875" style="22" customWidth="1"/>
    <col min="4" max="4" width="7.69921875" style="14" customWidth="1"/>
    <col min="5" max="5" width="9.296875" style="14" customWidth="1"/>
    <col min="6" max="6" width="7.69921875" style="14" customWidth="1"/>
    <col min="7" max="7" width="9.296875" style="14" customWidth="1"/>
    <col min="8" max="8" width="7.69921875" style="22" customWidth="1"/>
    <col min="9" max="9" width="9.296875" style="22" customWidth="1"/>
    <col min="10" max="11" width="9.296875" style="14" customWidth="1"/>
    <col min="12" max="13" width="11.296875" style="14" customWidth="1"/>
    <col min="14" max="14" width="10.296875" style="14" customWidth="1"/>
    <col min="15" max="15" width="7.3984375" style="14" customWidth="1"/>
    <col min="16" max="17" width="7.296875" style="14" customWidth="1"/>
    <col min="18" max="18" width="11.69921875" style="14" customWidth="1"/>
    <col min="19" max="19" width="9.09765625" style="14"/>
    <col min="20" max="21" width="10.296875" style="14" bestFit="1" customWidth="1"/>
    <col min="22" max="16384" width="9.09765625" style="14"/>
  </cols>
  <sheetData>
    <row r="1" spans="1:19" ht="20.149999999999999" customHeight="1">
      <c r="A1" s="8" t="s">
        <v>169</v>
      </c>
      <c r="B1" s="9"/>
      <c r="C1" s="9"/>
      <c r="D1" s="10"/>
      <c r="E1" s="11"/>
      <c r="F1" s="11"/>
      <c r="G1" s="11"/>
      <c r="H1" s="12"/>
      <c r="I1" s="12"/>
      <c r="J1" s="13"/>
      <c r="K1" s="13"/>
      <c r="L1" s="13"/>
      <c r="M1" s="13"/>
      <c r="N1" s="13"/>
      <c r="O1" s="13"/>
      <c r="P1" s="13"/>
      <c r="Q1" s="13"/>
    </row>
    <row r="2" spans="1:19" ht="17.149999999999999" customHeight="1">
      <c r="A2" s="37"/>
      <c r="B2" s="37"/>
      <c r="C2" s="37"/>
      <c r="D2" s="76"/>
      <c r="E2" s="76"/>
      <c r="F2" s="76"/>
      <c r="G2" s="76"/>
      <c r="H2" s="113"/>
      <c r="I2" s="126" t="s">
        <v>170</v>
      </c>
      <c r="J2" s="13"/>
      <c r="K2" s="13"/>
      <c r="L2" s="13"/>
      <c r="M2" s="13"/>
      <c r="N2" s="13"/>
      <c r="O2" s="13"/>
      <c r="P2" s="13"/>
      <c r="Q2" s="13"/>
    </row>
    <row r="3" spans="1:19" ht="22" customHeight="1">
      <c r="A3" s="122" t="s">
        <v>64</v>
      </c>
      <c r="B3" s="360" t="s">
        <v>124</v>
      </c>
      <c r="C3" s="363"/>
      <c r="D3" s="360" t="s">
        <v>171</v>
      </c>
      <c r="E3" s="363"/>
      <c r="F3" s="360" t="s">
        <v>172</v>
      </c>
      <c r="G3" s="363"/>
      <c r="H3" s="360" t="s">
        <v>14</v>
      </c>
      <c r="I3" s="363"/>
      <c r="J3" s="13"/>
      <c r="K3" s="13"/>
      <c r="L3" s="13"/>
      <c r="M3" s="13"/>
      <c r="N3" s="13"/>
      <c r="O3" s="13"/>
      <c r="P3" s="13"/>
      <c r="Q3" s="13"/>
    </row>
    <row r="4" spans="1:19" s="2" customFormat="1" ht="5.15" customHeight="1">
      <c r="A4" s="121"/>
      <c r="B4" s="129"/>
      <c r="C4" s="129"/>
      <c r="D4" s="129"/>
      <c r="E4" s="129"/>
      <c r="F4" s="129"/>
      <c r="G4" s="129"/>
      <c r="H4" s="134"/>
      <c r="I4" s="134"/>
      <c r="J4" s="129"/>
      <c r="K4" s="129"/>
      <c r="L4" s="129"/>
      <c r="M4" s="134"/>
      <c r="N4" s="134"/>
      <c r="O4" s="134"/>
      <c r="P4" s="134"/>
      <c r="Q4" s="134"/>
    </row>
    <row r="5" spans="1:19" s="2" customFormat="1" ht="20.149999999999999" customHeight="1">
      <c r="A5" s="38" t="s">
        <v>365</v>
      </c>
      <c r="B5" s="393">
        <v>18534</v>
      </c>
      <c r="C5" s="377"/>
      <c r="D5" s="377">
        <v>304</v>
      </c>
      <c r="E5" s="377"/>
      <c r="F5" s="377">
        <v>2999</v>
      </c>
      <c r="G5" s="377"/>
      <c r="H5" s="377">
        <f>SUM(B5:G5)</f>
        <v>21837</v>
      </c>
      <c r="I5" s="377"/>
      <c r="J5" s="5"/>
      <c r="K5" s="5"/>
      <c r="L5" s="5"/>
      <c r="M5" s="217"/>
      <c r="N5" s="217"/>
      <c r="O5" s="218"/>
      <c r="P5" s="218"/>
      <c r="Q5" s="218"/>
      <c r="S5" s="30"/>
    </row>
    <row r="6" spans="1:19" s="243" customFormat="1" ht="20.149999999999999" customHeight="1">
      <c r="A6" s="38">
        <v>4</v>
      </c>
      <c r="B6" s="393">
        <v>19220</v>
      </c>
      <c r="C6" s="394"/>
      <c r="D6" s="394">
        <v>333</v>
      </c>
      <c r="E6" s="394"/>
      <c r="F6" s="394">
        <v>2834</v>
      </c>
      <c r="G6" s="394"/>
      <c r="H6" s="377">
        <f>SUM(B6:G6)</f>
        <v>22387</v>
      </c>
      <c r="I6" s="377"/>
      <c r="J6" s="5"/>
      <c r="K6" s="5"/>
      <c r="L6" s="5"/>
      <c r="M6" s="252"/>
      <c r="N6" s="252"/>
      <c r="O6" s="253"/>
      <c r="P6" s="253"/>
      <c r="Q6" s="253"/>
      <c r="S6" s="30"/>
    </row>
    <row r="7" spans="1:19" s="243" customFormat="1" ht="20.149999999999999" customHeight="1">
      <c r="A7" s="38">
        <v>5</v>
      </c>
      <c r="B7" s="393">
        <v>18997</v>
      </c>
      <c r="C7" s="394"/>
      <c r="D7" s="394">
        <v>300</v>
      </c>
      <c r="E7" s="394"/>
      <c r="F7" s="394">
        <v>3005</v>
      </c>
      <c r="G7" s="394"/>
      <c r="H7" s="377">
        <f>SUM(B7:G7)</f>
        <v>22302</v>
      </c>
      <c r="I7" s="377"/>
      <c r="J7" s="5"/>
      <c r="K7" s="5"/>
      <c r="L7" s="5"/>
      <c r="M7" s="310"/>
      <c r="N7" s="310"/>
      <c r="O7" s="311"/>
      <c r="P7" s="311"/>
      <c r="Q7" s="311"/>
      <c r="S7" s="30"/>
    </row>
    <row r="8" spans="1:19" s="2" customFormat="1" ht="5.15" customHeight="1">
      <c r="A8" s="138"/>
      <c r="B8" s="228"/>
      <c r="C8" s="228"/>
      <c r="D8" s="228"/>
      <c r="E8" s="228"/>
      <c r="F8" s="228"/>
      <c r="G8" s="50"/>
      <c r="H8" s="228"/>
      <c r="I8" s="27"/>
      <c r="J8" s="5"/>
      <c r="K8" s="5"/>
      <c r="L8" s="5"/>
      <c r="M8" s="129"/>
      <c r="N8" s="129"/>
      <c r="O8" s="134"/>
      <c r="P8" s="134"/>
      <c r="Q8" s="134"/>
      <c r="S8" s="30"/>
    </row>
    <row r="9" spans="1:19" s="2" customFormat="1" ht="15" customHeight="1">
      <c r="A9" s="35"/>
      <c r="B9" s="16"/>
      <c r="C9" s="5"/>
      <c r="D9" s="16"/>
      <c r="E9" s="16"/>
      <c r="F9" s="16"/>
      <c r="G9" s="16"/>
      <c r="H9" s="226"/>
      <c r="I9" s="226" t="s">
        <v>286</v>
      </c>
      <c r="J9" s="5"/>
      <c r="K9" s="5"/>
      <c r="L9" s="5"/>
      <c r="M9" s="129"/>
      <c r="N9" s="129"/>
      <c r="O9" s="134"/>
      <c r="P9" s="134"/>
      <c r="Q9" s="134"/>
      <c r="S9" s="30"/>
    </row>
    <row r="10" spans="1:19" s="2" customFormat="1" ht="17.149999999999999" customHeight="1">
      <c r="A10" s="16"/>
      <c r="B10" s="227"/>
      <c r="C10" s="5"/>
      <c r="D10" s="224"/>
      <c r="E10" s="224"/>
      <c r="F10" s="5"/>
      <c r="G10" s="224"/>
      <c r="H10" s="224"/>
      <c r="I10" s="224"/>
      <c r="J10" s="5"/>
      <c r="K10" s="5"/>
      <c r="L10" s="5"/>
      <c r="M10" s="129"/>
      <c r="N10" s="129"/>
      <c r="O10" s="134"/>
      <c r="P10" s="134"/>
      <c r="Q10" s="134"/>
      <c r="S10" s="30"/>
    </row>
    <row r="11" spans="1:19" s="2" customFormat="1" ht="17.149999999999999" customHeight="1">
      <c r="A11" s="129"/>
      <c r="B11" s="16"/>
      <c r="C11" s="5"/>
      <c r="D11" s="224"/>
      <c r="E11" s="224"/>
      <c r="F11" s="5"/>
      <c r="G11" s="224"/>
      <c r="H11" s="16"/>
      <c r="I11" s="224"/>
      <c r="J11" s="5"/>
      <c r="K11" s="5"/>
      <c r="L11" s="5"/>
      <c r="M11" s="129"/>
      <c r="N11" s="129"/>
      <c r="O11" s="134"/>
      <c r="P11" s="134"/>
      <c r="Q11" s="134"/>
      <c r="S11" s="30"/>
    </row>
    <row r="12" spans="1:19" s="2" customFormat="1" ht="20.149999999999999" customHeight="1">
      <c r="A12" s="8" t="s">
        <v>287</v>
      </c>
      <c r="B12" s="185"/>
      <c r="C12" s="185"/>
      <c r="D12" s="185"/>
      <c r="E12" s="224"/>
      <c r="F12" s="5"/>
      <c r="G12" s="224"/>
      <c r="H12" s="224"/>
      <c r="I12" s="224"/>
      <c r="J12" s="5"/>
      <c r="K12" s="5"/>
      <c r="L12" s="5"/>
      <c r="M12" s="129"/>
      <c r="N12" s="129"/>
      <c r="O12" s="134"/>
      <c r="P12" s="134"/>
      <c r="Q12" s="134"/>
      <c r="S12" s="30"/>
    </row>
    <row r="13" spans="1:19" ht="17.149999999999999" customHeight="1">
      <c r="A13" s="37"/>
      <c r="B13" s="37"/>
      <c r="C13" s="37"/>
      <c r="D13" s="76"/>
      <c r="E13" s="76"/>
      <c r="F13" s="76"/>
      <c r="G13" s="76"/>
      <c r="H13" s="221"/>
      <c r="I13" s="222" t="s">
        <v>170</v>
      </c>
      <c r="J13" s="13"/>
      <c r="K13" s="13"/>
      <c r="L13" s="13"/>
      <c r="M13" s="13"/>
      <c r="N13" s="13"/>
      <c r="O13" s="13"/>
      <c r="P13" s="13"/>
      <c r="Q13" s="13"/>
    </row>
    <row r="14" spans="1:19" ht="22" customHeight="1">
      <c r="A14" s="122" t="s">
        <v>64</v>
      </c>
      <c r="B14" s="360" t="s">
        <v>124</v>
      </c>
      <c r="C14" s="363"/>
      <c r="D14" s="360" t="s">
        <v>171</v>
      </c>
      <c r="E14" s="363"/>
      <c r="F14" s="360" t="s">
        <v>172</v>
      </c>
      <c r="G14" s="363"/>
      <c r="H14" s="360" t="s">
        <v>14</v>
      </c>
      <c r="I14" s="363"/>
      <c r="J14" s="13"/>
      <c r="K14" s="13"/>
      <c r="L14" s="13"/>
      <c r="M14" s="13"/>
      <c r="N14" s="13"/>
      <c r="O14" s="13"/>
      <c r="P14" s="13"/>
      <c r="Q14" s="13"/>
    </row>
    <row r="15" spans="1:19" s="2" customFormat="1" ht="5.15" customHeight="1">
      <c r="A15" s="121"/>
      <c r="B15" s="225"/>
      <c r="C15" s="225"/>
      <c r="D15" s="225"/>
      <c r="E15" s="225"/>
      <c r="F15" s="225"/>
      <c r="G15" s="225"/>
      <c r="H15" s="227"/>
      <c r="I15" s="227"/>
      <c r="J15" s="129"/>
      <c r="K15" s="129"/>
      <c r="L15" s="129"/>
      <c r="M15" s="134"/>
      <c r="N15" s="134"/>
      <c r="O15" s="134"/>
      <c r="P15" s="134"/>
      <c r="Q15" s="134"/>
    </row>
    <row r="16" spans="1:19" s="2" customFormat="1" ht="20.149999999999999" customHeight="1">
      <c r="A16" s="38" t="s">
        <v>365</v>
      </c>
      <c r="B16" s="393">
        <v>48285</v>
      </c>
      <c r="C16" s="377"/>
      <c r="D16" s="377">
        <v>585</v>
      </c>
      <c r="E16" s="377"/>
      <c r="F16" s="377">
        <v>8598</v>
      </c>
      <c r="G16" s="377"/>
      <c r="H16" s="377">
        <v>57468</v>
      </c>
      <c r="I16" s="377"/>
      <c r="J16" s="5"/>
      <c r="K16" s="5"/>
      <c r="L16" s="5"/>
      <c r="M16" s="170"/>
      <c r="N16" s="170"/>
      <c r="O16" s="171"/>
      <c r="P16" s="171"/>
      <c r="Q16" s="171"/>
      <c r="S16" s="30"/>
    </row>
    <row r="17" spans="1:19" s="243" customFormat="1" ht="20.149999999999999" customHeight="1">
      <c r="A17" s="38">
        <v>4</v>
      </c>
      <c r="B17" s="393">
        <v>45119</v>
      </c>
      <c r="C17" s="394"/>
      <c r="D17" s="394">
        <v>667</v>
      </c>
      <c r="E17" s="394"/>
      <c r="F17" s="394">
        <v>7894</v>
      </c>
      <c r="G17" s="394"/>
      <c r="H17" s="394">
        <v>53680</v>
      </c>
      <c r="I17" s="394"/>
      <c r="J17" s="5"/>
      <c r="K17" s="5"/>
      <c r="L17" s="5"/>
      <c r="M17" s="252"/>
      <c r="N17" s="252"/>
      <c r="O17" s="253"/>
      <c r="P17" s="253"/>
      <c r="Q17" s="253"/>
      <c r="S17" s="30"/>
    </row>
    <row r="18" spans="1:19" s="243" customFormat="1" ht="20.149999999999999" customHeight="1">
      <c r="A18" s="38">
        <v>5</v>
      </c>
      <c r="B18" s="393">
        <v>44572</v>
      </c>
      <c r="C18" s="394"/>
      <c r="D18" s="394">
        <v>581</v>
      </c>
      <c r="E18" s="394"/>
      <c r="F18" s="394">
        <v>7238</v>
      </c>
      <c r="G18" s="394"/>
      <c r="H18" s="394">
        <f>SUM(B18:G18)</f>
        <v>52391</v>
      </c>
      <c r="I18" s="394"/>
      <c r="J18" s="5"/>
      <c r="K18" s="5"/>
      <c r="L18" s="5"/>
      <c r="M18" s="310"/>
      <c r="N18" s="310"/>
      <c r="O18" s="311"/>
      <c r="P18" s="311"/>
      <c r="Q18" s="311"/>
      <c r="S18" s="30"/>
    </row>
    <row r="19" spans="1:19" s="2" customFormat="1" ht="5.15" customHeight="1">
      <c r="A19" s="138"/>
      <c r="B19" s="184"/>
      <c r="C19" s="184"/>
      <c r="D19" s="184"/>
      <c r="E19" s="184"/>
      <c r="F19" s="184"/>
      <c r="G19" s="50"/>
      <c r="H19" s="184"/>
      <c r="I19" s="27"/>
      <c r="J19" s="5"/>
      <c r="K19" s="5"/>
      <c r="L19" s="5"/>
      <c r="M19" s="129"/>
      <c r="N19" s="129"/>
      <c r="O19" s="134"/>
      <c r="P19" s="134"/>
      <c r="Q19" s="134"/>
      <c r="S19" s="30"/>
    </row>
    <row r="20" spans="1:19" s="2" customFormat="1" ht="15" customHeight="1">
      <c r="A20" s="35"/>
      <c r="B20" s="16"/>
      <c r="C20" s="5"/>
      <c r="D20" s="16"/>
      <c r="E20" s="16"/>
      <c r="F20" s="16"/>
      <c r="G20" s="16"/>
      <c r="H20" s="182"/>
      <c r="I20" s="182" t="s">
        <v>286</v>
      </c>
      <c r="J20" s="5"/>
      <c r="K20" s="5"/>
      <c r="L20" s="5"/>
      <c r="M20" s="129"/>
      <c r="N20" s="129"/>
      <c r="O20" s="134"/>
      <c r="P20" s="134"/>
      <c r="Q20" s="134"/>
      <c r="S20" s="30"/>
    </row>
    <row r="21" spans="1:19" ht="17.149999999999999" customHeight="1"/>
    <row r="22" spans="1:19" ht="17.149999999999999" customHeight="1"/>
    <row r="23" spans="1:19" ht="20.149999999999999" customHeight="1">
      <c r="A23" s="8" t="s">
        <v>173</v>
      </c>
      <c r="B23" s="9"/>
      <c r="C23" s="9"/>
      <c r="D23" s="10"/>
      <c r="E23" s="11"/>
      <c r="F23" s="11"/>
      <c r="G23" s="11"/>
      <c r="H23" s="12"/>
      <c r="I23" s="12"/>
      <c r="J23" s="13"/>
      <c r="K23" s="13"/>
      <c r="L23" s="13"/>
      <c r="M23" s="13"/>
      <c r="N23" s="13"/>
      <c r="O23" s="13"/>
      <c r="P23" s="13"/>
      <c r="Q23" s="13"/>
    </row>
    <row r="24" spans="1:19" ht="14.25" customHeight="1">
      <c r="A24" s="37"/>
      <c r="B24" s="37"/>
      <c r="C24" s="37"/>
      <c r="D24" s="76"/>
      <c r="E24" s="76"/>
      <c r="F24" s="76"/>
      <c r="G24" s="76"/>
      <c r="H24" s="113"/>
      <c r="I24" s="126" t="s">
        <v>174</v>
      </c>
      <c r="J24" s="13"/>
      <c r="K24" s="13"/>
      <c r="L24" s="13"/>
      <c r="M24" s="13"/>
      <c r="N24" s="13"/>
      <c r="O24" s="13"/>
      <c r="P24" s="13"/>
      <c r="Q24" s="13"/>
    </row>
    <row r="25" spans="1:19" ht="17.149999999999999" customHeight="1">
      <c r="A25" s="357" t="s">
        <v>64</v>
      </c>
      <c r="B25" s="360" t="s">
        <v>175</v>
      </c>
      <c r="C25" s="363"/>
      <c r="D25" s="360" t="s">
        <v>176</v>
      </c>
      <c r="E25" s="363"/>
      <c r="F25" s="360" t="s">
        <v>177</v>
      </c>
      <c r="G25" s="363"/>
      <c r="H25" s="360" t="s">
        <v>14</v>
      </c>
      <c r="I25" s="363"/>
      <c r="J25" s="13"/>
      <c r="K25" s="13"/>
      <c r="L25" s="13"/>
      <c r="M25" s="13"/>
      <c r="N25" s="13"/>
      <c r="O25" s="13"/>
      <c r="P25" s="13"/>
      <c r="Q25" s="13"/>
    </row>
    <row r="26" spans="1:19" s="2" customFormat="1" ht="17.149999999999999" customHeight="1">
      <c r="A26" s="370"/>
      <c r="B26" s="113" t="s">
        <v>326</v>
      </c>
      <c r="C26" s="112" t="s">
        <v>178</v>
      </c>
      <c r="D26" s="123" t="s">
        <v>326</v>
      </c>
      <c r="E26" s="112" t="s">
        <v>178</v>
      </c>
      <c r="F26" s="123" t="s">
        <v>326</v>
      </c>
      <c r="G26" s="112" t="s">
        <v>178</v>
      </c>
      <c r="H26" s="123" t="s">
        <v>326</v>
      </c>
      <c r="I26" s="109" t="s">
        <v>178</v>
      </c>
      <c r="J26" s="129"/>
      <c r="K26" s="129"/>
      <c r="L26" s="129"/>
      <c r="M26" s="134"/>
      <c r="N26" s="134"/>
      <c r="O26" s="134"/>
      <c r="P26" s="134"/>
      <c r="Q26" s="134"/>
    </row>
    <row r="27" spans="1:19" s="2" customFormat="1" ht="5.15" customHeight="1">
      <c r="A27" s="121"/>
      <c r="B27" s="129"/>
      <c r="C27" s="129"/>
      <c r="D27" s="129"/>
      <c r="E27" s="129"/>
      <c r="F27" s="129"/>
      <c r="G27" s="129"/>
      <c r="H27" s="134"/>
      <c r="I27" s="134"/>
      <c r="J27" s="129"/>
      <c r="K27" s="129"/>
      <c r="L27" s="129"/>
      <c r="M27" s="134"/>
      <c r="N27" s="134"/>
      <c r="O27" s="134"/>
      <c r="P27" s="134"/>
      <c r="Q27" s="134"/>
    </row>
    <row r="28" spans="1:19" s="2" customFormat="1" ht="17.149999999999999" customHeight="1">
      <c r="A28" s="38" t="s">
        <v>366</v>
      </c>
      <c r="B28" s="5">
        <v>196</v>
      </c>
      <c r="C28" s="5">
        <v>98129</v>
      </c>
      <c r="D28" s="5">
        <v>202</v>
      </c>
      <c r="E28" s="5">
        <v>35924</v>
      </c>
      <c r="F28" s="5">
        <v>2417</v>
      </c>
      <c r="G28" s="5">
        <v>59026</v>
      </c>
      <c r="H28" s="5">
        <v>2815</v>
      </c>
      <c r="I28" s="5">
        <v>193079</v>
      </c>
      <c r="J28" s="5"/>
      <c r="K28" s="5"/>
      <c r="L28" s="5"/>
      <c r="M28" s="129"/>
      <c r="N28" s="129"/>
      <c r="O28" s="134"/>
      <c r="P28" s="134"/>
      <c r="Q28" s="134"/>
      <c r="S28" s="30"/>
    </row>
    <row r="29" spans="1:19" s="2" customFormat="1" ht="17.149999999999999" customHeight="1">
      <c r="A29" s="38">
        <v>27</v>
      </c>
      <c r="B29" s="5">
        <v>245</v>
      </c>
      <c r="C29" s="5">
        <v>103925</v>
      </c>
      <c r="D29" s="5">
        <v>245</v>
      </c>
      <c r="E29" s="5">
        <v>42750</v>
      </c>
      <c r="F29" s="5">
        <v>2910</v>
      </c>
      <c r="G29" s="5">
        <v>70737</v>
      </c>
      <c r="H29" s="5">
        <v>3400</v>
      </c>
      <c r="I29" s="5">
        <v>217412</v>
      </c>
      <c r="J29" s="5"/>
      <c r="K29" s="5"/>
      <c r="L29" s="5"/>
      <c r="M29" s="129"/>
      <c r="N29" s="129"/>
      <c r="O29" s="134"/>
      <c r="P29" s="134"/>
      <c r="Q29" s="134"/>
      <c r="S29" s="30"/>
    </row>
    <row r="30" spans="1:19" s="2" customFormat="1" ht="17.149999999999999" customHeight="1">
      <c r="A30" s="38">
        <v>28</v>
      </c>
      <c r="B30" s="5">
        <v>261</v>
      </c>
      <c r="C30" s="5">
        <v>117812</v>
      </c>
      <c r="D30" s="5">
        <v>278</v>
      </c>
      <c r="E30" s="5">
        <v>49189</v>
      </c>
      <c r="F30" s="5">
        <v>3005</v>
      </c>
      <c r="G30" s="5">
        <v>75705</v>
      </c>
      <c r="H30" s="5">
        <v>3544</v>
      </c>
      <c r="I30" s="5">
        <v>242706</v>
      </c>
      <c r="J30" s="5"/>
      <c r="K30" s="5"/>
      <c r="L30" s="5"/>
      <c r="M30" s="129"/>
      <c r="N30" s="129"/>
      <c r="O30" s="134"/>
      <c r="P30" s="134"/>
      <c r="Q30" s="134"/>
      <c r="S30" s="30"/>
    </row>
    <row r="31" spans="1:19" s="2" customFormat="1" ht="17.149999999999999" customHeight="1">
      <c r="A31" s="38">
        <v>29</v>
      </c>
      <c r="B31" s="5">
        <v>266</v>
      </c>
      <c r="C31" s="5">
        <v>117368</v>
      </c>
      <c r="D31" s="5">
        <v>283</v>
      </c>
      <c r="E31" s="5">
        <v>47432</v>
      </c>
      <c r="F31" s="5">
        <v>2894</v>
      </c>
      <c r="G31" s="5">
        <v>74099</v>
      </c>
      <c r="H31" s="5">
        <v>3443</v>
      </c>
      <c r="I31" s="5">
        <v>238899</v>
      </c>
      <c r="J31" s="5"/>
      <c r="K31" s="5"/>
      <c r="L31" s="5"/>
      <c r="M31" s="129"/>
      <c r="N31" s="129"/>
      <c r="O31" s="134"/>
      <c r="P31" s="134"/>
      <c r="Q31" s="134"/>
      <c r="S31" s="30"/>
    </row>
    <row r="32" spans="1:19" s="2" customFormat="1" ht="17.149999999999999" customHeight="1">
      <c r="A32" s="38">
        <v>30</v>
      </c>
      <c r="B32" s="5">
        <v>257</v>
      </c>
      <c r="C32" s="5">
        <v>103331</v>
      </c>
      <c r="D32" s="5">
        <v>287</v>
      </c>
      <c r="E32" s="5">
        <v>46911</v>
      </c>
      <c r="F32" s="5">
        <v>2962</v>
      </c>
      <c r="G32" s="5">
        <v>73750</v>
      </c>
      <c r="H32" s="5">
        <v>3506</v>
      </c>
      <c r="I32" s="5">
        <v>223992</v>
      </c>
      <c r="J32" s="5"/>
      <c r="K32" s="5"/>
      <c r="L32" s="5"/>
      <c r="M32" s="129"/>
      <c r="N32" s="129"/>
      <c r="O32" s="134"/>
      <c r="P32" s="134"/>
      <c r="Q32" s="134"/>
      <c r="S32" s="30"/>
    </row>
    <row r="33" spans="1:19" s="2" customFormat="1" ht="17.149999999999999" customHeight="1">
      <c r="A33" s="38" t="s">
        <v>316</v>
      </c>
      <c r="B33" s="5">
        <v>157</v>
      </c>
      <c r="C33" s="5">
        <v>65972</v>
      </c>
      <c r="D33" s="5">
        <v>165</v>
      </c>
      <c r="E33" s="5">
        <v>25537</v>
      </c>
      <c r="F33" s="5">
        <v>1423</v>
      </c>
      <c r="G33" s="5">
        <v>35424</v>
      </c>
      <c r="H33" s="5">
        <v>1745</v>
      </c>
      <c r="I33" s="5">
        <v>126933</v>
      </c>
      <c r="J33" s="5"/>
      <c r="K33" s="5"/>
      <c r="L33" s="5"/>
      <c r="M33" s="129"/>
      <c r="N33" s="129"/>
      <c r="O33" s="134"/>
      <c r="P33" s="134"/>
      <c r="Q33" s="134"/>
      <c r="S33" s="30"/>
    </row>
    <row r="34" spans="1:19" s="2" customFormat="1" ht="17.149999999999999" customHeight="1">
      <c r="A34" s="38">
        <v>2</v>
      </c>
      <c r="B34" s="5">
        <v>111</v>
      </c>
      <c r="C34" s="5">
        <v>32192</v>
      </c>
      <c r="D34" s="5">
        <v>104</v>
      </c>
      <c r="E34" s="5">
        <v>10435</v>
      </c>
      <c r="F34" s="5">
        <v>801</v>
      </c>
      <c r="G34" s="5">
        <v>15196</v>
      </c>
      <c r="H34" s="5">
        <v>1016</v>
      </c>
      <c r="I34" s="5">
        <v>57823</v>
      </c>
      <c r="J34" s="5"/>
      <c r="K34" s="5"/>
      <c r="L34" s="5"/>
      <c r="M34" s="170"/>
      <c r="N34" s="170"/>
      <c r="O34" s="171"/>
      <c r="P34" s="171"/>
      <c r="Q34" s="171"/>
      <c r="S34" s="30"/>
    </row>
    <row r="35" spans="1:19" s="2" customFormat="1" ht="17.149999999999999" customHeight="1">
      <c r="A35" s="38">
        <v>3</v>
      </c>
      <c r="B35" s="5">
        <v>196</v>
      </c>
      <c r="C35" s="5">
        <v>64652</v>
      </c>
      <c r="D35" s="5">
        <v>278</v>
      </c>
      <c r="E35" s="5">
        <v>26118</v>
      </c>
      <c r="F35" s="5">
        <v>1993</v>
      </c>
      <c r="G35" s="5">
        <v>34737</v>
      </c>
      <c r="H35" s="5">
        <v>2467</v>
      </c>
      <c r="I35" s="5">
        <v>125507</v>
      </c>
      <c r="J35" s="5"/>
      <c r="K35" s="5"/>
      <c r="L35" s="5"/>
      <c r="M35" s="217"/>
      <c r="N35" s="217"/>
      <c r="O35" s="218"/>
      <c r="P35" s="218"/>
      <c r="Q35" s="218"/>
      <c r="S35" s="30"/>
    </row>
    <row r="36" spans="1:19" s="243" customFormat="1" ht="17.149999999999999" customHeight="1">
      <c r="A36" s="38">
        <v>4</v>
      </c>
      <c r="B36" s="269">
        <v>278</v>
      </c>
      <c r="C36" s="269">
        <v>112055</v>
      </c>
      <c r="D36" s="269">
        <v>340</v>
      </c>
      <c r="E36" s="269">
        <v>38836</v>
      </c>
      <c r="F36" s="269">
        <v>2417</v>
      </c>
      <c r="G36" s="269">
        <v>45361</v>
      </c>
      <c r="H36" s="269">
        <v>3035</v>
      </c>
      <c r="I36" s="269">
        <v>196252</v>
      </c>
      <c r="J36" s="5"/>
      <c r="K36" s="5"/>
      <c r="L36" s="5"/>
      <c r="M36" s="252"/>
      <c r="N36" s="252"/>
      <c r="O36" s="253"/>
      <c r="P36" s="253"/>
      <c r="Q36" s="253"/>
      <c r="S36" s="30"/>
    </row>
    <row r="37" spans="1:19" s="243" customFormat="1" ht="17.149999999999999" customHeight="1">
      <c r="A37" s="38">
        <v>5</v>
      </c>
      <c r="B37" s="269">
        <v>287</v>
      </c>
      <c r="C37" s="269">
        <v>98857</v>
      </c>
      <c r="D37" s="269">
        <v>319</v>
      </c>
      <c r="E37" s="269">
        <v>39086</v>
      </c>
      <c r="F37" s="269">
        <v>2682</v>
      </c>
      <c r="G37" s="269">
        <v>50287</v>
      </c>
      <c r="H37" s="269">
        <v>3288</v>
      </c>
      <c r="I37" s="269">
        <v>188230</v>
      </c>
      <c r="J37" s="5"/>
      <c r="K37" s="5"/>
      <c r="L37" s="5"/>
      <c r="M37" s="310"/>
      <c r="N37" s="310"/>
      <c r="O37" s="311"/>
      <c r="P37" s="311"/>
      <c r="Q37" s="311"/>
      <c r="S37" s="30"/>
    </row>
    <row r="38" spans="1:19" s="2" customFormat="1" ht="5.15" customHeight="1">
      <c r="A38" s="138"/>
      <c r="B38" s="267"/>
      <c r="C38" s="267"/>
      <c r="D38" s="267"/>
      <c r="E38" s="267"/>
      <c r="F38" s="267"/>
      <c r="G38" s="50"/>
      <c r="H38" s="267"/>
      <c r="I38" s="27"/>
      <c r="J38" s="5"/>
      <c r="K38" s="5"/>
      <c r="L38" s="5"/>
      <c r="M38" s="129"/>
      <c r="N38" s="129"/>
      <c r="O38" s="134"/>
      <c r="P38" s="134"/>
      <c r="Q38" s="134"/>
      <c r="S38" s="30"/>
    </row>
    <row r="39" spans="1:19" s="2" customFormat="1" ht="15" customHeight="1">
      <c r="A39" s="35"/>
      <c r="B39" s="16" t="s">
        <v>179</v>
      </c>
      <c r="C39" s="5"/>
      <c r="D39" s="16"/>
      <c r="E39" s="16"/>
      <c r="F39" s="16"/>
      <c r="G39" s="16"/>
      <c r="H39" s="29" t="s">
        <v>180</v>
      </c>
      <c r="I39" s="29"/>
      <c r="J39" s="5"/>
      <c r="K39" s="5"/>
      <c r="L39" s="5"/>
      <c r="M39" s="129"/>
      <c r="N39" s="129"/>
      <c r="O39" s="134"/>
      <c r="P39" s="134"/>
      <c r="Q39" s="134"/>
      <c r="S39" s="30"/>
    </row>
    <row r="40" spans="1:19" s="2" customFormat="1" ht="16.899999999999999" customHeight="1">
      <c r="A40" s="129"/>
      <c r="B40" s="18" t="s">
        <v>181</v>
      </c>
      <c r="C40" s="18"/>
      <c r="D40" s="18"/>
      <c r="E40" s="18"/>
      <c r="F40" s="18"/>
      <c r="G40" s="139"/>
      <c r="H40" s="139"/>
      <c r="I40" s="139"/>
      <c r="J40" s="5"/>
      <c r="K40" s="5"/>
      <c r="L40" s="5"/>
      <c r="M40" s="129"/>
      <c r="N40" s="129"/>
      <c r="O40" s="134"/>
      <c r="P40" s="134"/>
      <c r="Q40" s="134"/>
      <c r="S40" s="30"/>
    </row>
    <row r="41" spans="1:19" ht="16.5" customHeight="1">
      <c r="A41" s="256"/>
      <c r="B41" s="18" t="s">
        <v>321</v>
      </c>
      <c r="C41" s="257"/>
      <c r="D41" s="256"/>
      <c r="E41" s="256"/>
      <c r="F41" s="256"/>
      <c r="G41" s="256"/>
      <c r="H41" s="257"/>
      <c r="I41" s="257"/>
      <c r="J41" s="256"/>
      <c r="K41" s="256"/>
      <c r="L41" s="256"/>
      <c r="M41" s="256"/>
      <c r="N41" s="256"/>
      <c r="O41" s="256"/>
      <c r="P41" s="256"/>
      <c r="Q41" s="256"/>
      <c r="R41" s="256"/>
      <c r="S41" s="256"/>
    </row>
    <row r="42" spans="1:19" ht="16.5" customHeight="1">
      <c r="A42" s="256"/>
      <c r="B42" s="255" t="s">
        <v>338</v>
      </c>
      <c r="C42" s="257"/>
      <c r="D42" s="256"/>
      <c r="E42" s="256"/>
      <c r="F42" s="256"/>
      <c r="G42" s="256"/>
      <c r="H42" s="257"/>
      <c r="I42" s="257"/>
      <c r="J42" s="256"/>
      <c r="K42" s="256"/>
      <c r="L42" s="256"/>
      <c r="M42" s="256"/>
      <c r="N42" s="256"/>
      <c r="O42" s="256"/>
      <c r="P42" s="256"/>
      <c r="Q42" s="256"/>
      <c r="R42" s="256"/>
      <c r="S42" s="256"/>
    </row>
  </sheetData>
  <mergeCells count="37">
    <mergeCell ref="B7:C7"/>
    <mergeCell ref="D7:E7"/>
    <mergeCell ref="F7:G7"/>
    <mergeCell ref="H7:I7"/>
    <mergeCell ref="B18:C18"/>
    <mergeCell ref="D18:E18"/>
    <mergeCell ref="F18:G18"/>
    <mergeCell ref="H18:I18"/>
    <mergeCell ref="B17:C17"/>
    <mergeCell ref="D17:E17"/>
    <mergeCell ref="F17:G17"/>
    <mergeCell ref="H17:I17"/>
    <mergeCell ref="B16:C16"/>
    <mergeCell ref="D16:E16"/>
    <mergeCell ref="F16:G16"/>
    <mergeCell ref="H16:I16"/>
    <mergeCell ref="B3:C3"/>
    <mergeCell ref="D3:E3"/>
    <mergeCell ref="F3:G3"/>
    <mergeCell ref="H3:I3"/>
    <mergeCell ref="B14:C14"/>
    <mergeCell ref="D14:E14"/>
    <mergeCell ref="F14:G14"/>
    <mergeCell ref="H14:I14"/>
    <mergeCell ref="B5:C5"/>
    <mergeCell ref="D5:E5"/>
    <mergeCell ref="F5:G5"/>
    <mergeCell ref="H5:I5"/>
    <mergeCell ref="B6:C6"/>
    <mergeCell ref="D6:E6"/>
    <mergeCell ref="F6:G6"/>
    <mergeCell ref="H6:I6"/>
    <mergeCell ref="A25:A26"/>
    <mergeCell ref="B25:C25"/>
    <mergeCell ref="D25:E25"/>
    <mergeCell ref="F25:G25"/>
    <mergeCell ref="H25:I25"/>
  </mergeCells>
  <phoneticPr fontId="1"/>
  <printOptions horizontalCentered="1"/>
  <pageMargins left="0.98425196850393704" right="0.98425196850393704" top="1.1811023622047245" bottom="1.1811023622047245" header="0.78740157480314965" footer="0.59055118110236227"/>
  <pageSetup paperSize="9" firstPageNumber="83" orientation="portrait" useFirstPageNumber="1" horizontalDpi="400" verticalDpi="400" r:id="rId1"/>
  <headerFooter scaleWithDoc="0" alignWithMargins="0">
    <oddHeader>&amp;C&amp;12L　教育・文化</oddHeader>
    <oddFooter>&amp;C&amp;12&amp;P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48"/>
  <sheetViews>
    <sheetView zoomScaleNormal="100" workbookViewId="0"/>
  </sheetViews>
  <sheetFormatPr defaultColWidth="9.09765625" defaultRowHeight="12"/>
  <cols>
    <col min="1" max="1" width="13.69921875" style="14" customWidth="1"/>
    <col min="2" max="3" width="9.296875" style="22" customWidth="1"/>
    <col min="4" max="7" width="9.296875" style="14" customWidth="1"/>
    <col min="8" max="9" width="9.296875" style="22" customWidth="1"/>
    <col min="10" max="11" width="9.296875" style="14" customWidth="1"/>
    <col min="12" max="13" width="11.296875" style="14" customWidth="1"/>
    <col min="14" max="14" width="10.296875" style="14" customWidth="1"/>
    <col min="15" max="15" width="7.3984375" style="14" customWidth="1"/>
    <col min="16" max="17" width="7.296875" style="14" customWidth="1"/>
    <col min="18" max="18" width="11.69921875" style="14" customWidth="1"/>
    <col min="19" max="19" width="9.09765625" style="14"/>
    <col min="20" max="21" width="10.296875" style="14" bestFit="1" customWidth="1"/>
    <col min="22" max="16384" width="9.09765625" style="14"/>
  </cols>
  <sheetData>
    <row r="1" spans="1:21" s="2" customFormat="1" ht="20.149999999999999" customHeight="1">
      <c r="A1" s="8" t="s">
        <v>310</v>
      </c>
      <c r="B1" s="9"/>
      <c r="C1" s="9"/>
      <c r="D1" s="9"/>
      <c r="E1" s="139"/>
      <c r="F1" s="5"/>
      <c r="G1" s="139"/>
      <c r="H1" s="139"/>
      <c r="I1" s="139"/>
      <c r="J1" s="5"/>
      <c r="K1" s="5"/>
      <c r="L1" s="5"/>
      <c r="M1" s="129"/>
      <c r="N1" s="129"/>
      <c r="O1" s="134"/>
      <c r="P1" s="134"/>
      <c r="Q1" s="134"/>
      <c r="S1" s="30"/>
    </row>
    <row r="2" spans="1:21" s="2" customFormat="1" ht="16.899999999999999" customHeight="1">
      <c r="A2" s="37"/>
      <c r="B2" s="37"/>
      <c r="C2" s="37"/>
      <c r="D2" s="37"/>
      <c r="E2" s="37"/>
      <c r="F2" s="115"/>
      <c r="G2" s="115" t="s">
        <v>174</v>
      </c>
      <c r="H2" s="5"/>
      <c r="I2" s="139"/>
      <c r="J2" s="139"/>
      <c r="K2" s="139"/>
      <c r="L2" s="5"/>
      <c r="M2" s="5"/>
      <c r="N2" s="5"/>
      <c r="O2" s="129"/>
      <c r="P2" s="129"/>
      <c r="Q2" s="134"/>
      <c r="R2" s="134"/>
      <c r="S2" s="134"/>
      <c r="U2" s="30"/>
    </row>
    <row r="3" spans="1:21" s="2" customFormat="1" ht="16.899999999999999" customHeight="1">
      <c r="A3" s="357" t="s">
        <v>182</v>
      </c>
      <c r="B3" s="381" t="s">
        <v>183</v>
      </c>
      <c r="C3" s="381"/>
      <c r="D3" s="381"/>
      <c r="E3" s="381"/>
      <c r="F3" s="388" t="s">
        <v>184</v>
      </c>
      <c r="G3" s="345"/>
      <c r="H3" s="5"/>
      <c r="I3" s="139"/>
      <c r="J3" s="139"/>
      <c r="K3" s="139"/>
      <c r="L3" s="5"/>
      <c r="M3" s="5"/>
      <c r="N3" s="5"/>
      <c r="O3" s="129"/>
      <c r="P3" s="129"/>
      <c r="Q3" s="134"/>
      <c r="R3" s="134"/>
      <c r="S3" s="134"/>
      <c r="U3" s="30"/>
    </row>
    <row r="4" spans="1:21" s="2" customFormat="1" ht="16.899999999999999" customHeight="1">
      <c r="A4" s="359"/>
      <c r="B4" s="381" t="s">
        <v>185</v>
      </c>
      <c r="C4" s="381"/>
      <c r="D4" s="381" t="s">
        <v>186</v>
      </c>
      <c r="E4" s="381"/>
      <c r="F4" s="368"/>
      <c r="G4" s="369"/>
      <c r="J4" s="116"/>
      <c r="K4" s="116"/>
      <c r="L4" s="134"/>
      <c r="M4" s="134"/>
      <c r="N4" s="134"/>
      <c r="O4" s="134"/>
      <c r="P4" s="134"/>
      <c r="Q4" s="134"/>
      <c r="R4" s="134"/>
      <c r="S4" s="134"/>
    </row>
    <row r="5" spans="1:21" s="2" customFormat="1" ht="6" customHeight="1">
      <c r="A5" s="121"/>
      <c r="B5" s="129"/>
      <c r="C5" s="129"/>
      <c r="D5" s="129"/>
      <c r="E5" s="129"/>
      <c r="F5" s="129"/>
      <c r="J5" s="36"/>
      <c r="K5" s="36"/>
    </row>
    <row r="6" spans="1:21" s="2" customFormat="1" ht="17.149999999999999" customHeight="1">
      <c r="A6" s="38" t="s">
        <v>367</v>
      </c>
      <c r="B6" s="393">
        <v>129308</v>
      </c>
      <c r="C6" s="377"/>
      <c r="D6" s="377">
        <v>6885</v>
      </c>
      <c r="E6" s="377"/>
      <c r="F6" s="377">
        <v>138514</v>
      </c>
      <c r="G6" s="377"/>
      <c r="J6" s="36"/>
      <c r="K6" s="36"/>
    </row>
    <row r="7" spans="1:21" s="2" customFormat="1" ht="17.149999999999999" customHeight="1">
      <c r="A7" s="38">
        <v>27</v>
      </c>
      <c r="B7" s="393">
        <v>125137</v>
      </c>
      <c r="C7" s="377"/>
      <c r="D7" s="377">
        <v>6631</v>
      </c>
      <c r="E7" s="377"/>
      <c r="F7" s="377">
        <v>142255</v>
      </c>
      <c r="G7" s="377"/>
      <c r="J7" s="36"/>
      <c r="K7" s="36"/>
    </row>
    <row r="8" spans="1:21" s="2" customFormat="1" ht="17.149999999999999" customHeight="1">
      <c r="A8" s="38">
        <v>28</v>
      </c>
      <c r="B8" s="393">
        <v>131011</v>
      </c>
      <c r="C8" s="377"/>
      <c r="D8" s="377">
        <v>6677</v>
      </c>
      <c r="E8" s="377"/>
      <c r="F8" s="377">
        <v>144013</v>
      </c>
      <c r="G8" s="377"/>
      <c r="J8" s="36"/>
      <c r="K8" s="36"/>
    </row>
    <row r="9" spans="1:21" s="2" customFormat="1" ht="17.149999999999999" customHeight="1">
      <c r="A9" s="38">
        <v>29</v>
      </c>
      <c r="B9" s="393">
        <v>127972</v>
      </c>
      <c r="C9" s="377"/>
      <c r="D9" s="377">
        <v>6404</v>
      </c>
      <c r="E9" s="377"/>
      <c r="F9" s="377">
        <v>139658</v>
      </c>
      <c r="G9" s="377"/>
      <c r="J9" s="36"/>
      <c r="K9" s="36"/>
    </row>
    <row r="10" spans="1:21" s="2" customFormat="1" ht="17.149999999999999" customHeight="1">
      <c r="A10" s="38">
        <v>30</v>
      </c>
      <c r="B10" s="393">
        <v>124148</v>
      </c>
      <c r="C10" s="377"/>
      <c r="D10" s="377">
        <v>6467</v>
      </c>
      <c r="E10" s="377"/>
      <c r="F10" s="377">
        <v>137550</v>
      </c>
      <c r="G10" s="377"/>
      <c r="J10" s="36"/>
      <c r="K10" s="36"/>
    </row>
    <row r="11" spans="1:21" s="2" customFormat="1" ht="17.149999999999999" customHeight="1">
      <c r="A11" s="38" t="s">
        <v>318</v>
      </c>
      <c r="B11" s="418">
        <v>106202</v>
      </c>
      <c r="C11" s="419"/>
      <c r="D11" s="419">
        <v>6121</v>
      </c>
      <c r="E11" s="419"/>
      <c r="F11" s="419">
        <v>130418</v>
      </c>
      <c r="G11" s="419"/>
      <c r="J11" s="36"/>
      <c r="K11" s="36"/>
    </row>
    <row r="12" spans="1:21" s="2" customFormat="1" ht="17.149999999999999" customHeight="1">
      <c r="A12" s="38">
        <v>2</v>
      </c>
      <c r="B12" s="418">
        <v>30283</v>
      </c>
      <c r="C12" s="419"/>
      <c r="D12" s="419">
        <v>2964</v>
      </c>
      <c r="E12" s="419"/>
      <c r="F12" s="419">
        <v>88491</v>
      </c>
      <c r="G12" s="419"/>
      <c r="J12" s="36"/>
      <c r="K12" s="36"/>
    </row>
    <row r="13" spans="1:21" s="2" customFormat="1" ht="17.149999999999999" customHeight="1">
      <c r="A13" s="38">
        <v>3</v>
      </c>
      <c r="B13" s="418">
        <v>65779</v>
      </c>
      <c r="C13" s="419"/>
      <c r="D13" s="419">
        <v>4426</v>
      </c>
      <c r="E13" s="419"/>
      <c r="F13" s="419">
        <v>112397</v>
      </c>
      <c r="G13" s="419"/>
      <c r="J13" s="36"/>
      <c r="K13" s="36"/>
    </row>
    <row r="14" spans="1:21" s="243" customFormat="1" ht="17.149999999999999" customHeight="1">
      <c r="A14" s="38">
        <v>4</v>
      </c>
      <c r="B14" s="418">
        <v>73361</v>
      </c>
      <c r="C14" s="420"/>
      <c r="D14" s="420">
        <v>5760</v>
      </c>
      <c r="E14" s="420"/>
      <c r="F14" s="420">
        <v>119112</v>
      </c>
      <c r="G14" s="420"/>
      <c r="J14" s="36"/>
      <c r="K14" s="36"/>
    </row>
    <row r="15" spans="1:21" s="243" customFormat="1" ht="17.149999999999999" customHeight="1">
      <c r="A15" s="38">
        <v>5</v>
      </c>
      <c r="B15" s="418">
        <v>78043</v>
      </c>
      <c r="C15" s="420"/>
      <c r="D15" s="420">
        <v>5593</v>
      </c>
      <c r="E15" s="420"/>
      <c r="F15" s="420">
        <v>121294</v>
      </c>
      <c r="G15" s="420"/>
      <c r="J15" s="36"/>
      <c r="K15" s="36"/>
    </row>
    <row r="16" spans="1:21" s="2" customFormat="1" ht="6" customHeight="1">
      <c r="A16" s="39"/>
      <c r="B16" s="27"/>
      <c r="C16" s="27"/>
      <c r="D16" s="27"/>
      <c r="E16" s="27"/>
      <c r="F16" s="27"/>
      <c r="J16" s="36"/>
      <c r="K16" s="36"/>
    </row>
    <row r="17" spans="1:17" s="2" customFormat="1">
      <c r="A17" s="35"/>
      <c r="B17" s="5"/>
      <c r="C17" s="5"/>
      <c r="D17" s="29"/>
      <c r="E17" s="29"/>
      <c r="F17" s="29"/>
      <c r="G17" s="130" t="s">
        <v>311</v>
      </c>
      <c r="J17" s="36"/>
      <c r="K17" s="36"/>
    </row>
    <row r="20" spans="1:17" s="2" customFormat="1" ht="20.149999999999999" customHeight="1">
      <c r="A20" s="8" t="s">
        <v>309</v>
      </c>
      <c r="B20" s="77"/>
      <c r="C20" s="77"/>
      <c r="D20" s="78"/>
      <c r="E20" s="78"/>
      <c r="F20" s="63"/>
      <c r="G20" s="63"/>
      <c r="H20" s="63"/>
      <c r="I20" s="13"/>
      <c r="J20" s="13"/>
      <c r="K20" s="13"/>
    </row>
    <row r="21" spans="1:17" s="2" customFormat="1" ht="13">
      <c r="A21" s="12"/>
      <c r="B21" s="126"/>
      <c r="C21" s="126"/>
      <c r="D21" s="79"/>
      <c r="E21" s="79"/>
      <c r="F21" s="79"/>
      <c r="G21" s="135"/>
      <c r="H21" s="135"/>
      <c r="I21" s="126" t="s">
        <v>174</v>
      </c>
    </row>
    <row r="22" spans="1:17">
      <c r="A22" s="357" t="s">
        <v>0</v>
      </c>
      <c r="B22" s="367" t="s">
        <v>368</v>
      </c>
      <c r="C22" s="367">
        <v>29</v>
      </c>
      <c r="D22" s="367">
        <v>30</v>
      </c>
      <c r="E22" s="388" t="s">
        <v>319</v>
      </c>
      <c r="F22" s="388">
        <v>2</v>
      </c>
      <c r="G22" s="388">
        <v>3</v>
      </c>
      <c r="H22" s="388">
        <v>4</v>
      </c>
      <c r="I22" s="388">
        <v>5</v>
      </c>
    </row>
    <row r="23" spans="1:17">
      <c r="A23" s="359"/>
      <c r="B23" s="366"/>
      <c r="C23" s="366"/>
      <c r="D23" s="366"/>
      <c r="E23" s="368"/>
      <c r="F23" s="368"/>
      <c r="G23" s="368"/>
      <c r="H23" s="368"/>
      <c r="I23" s="368"/>
    </row>
    <row r="24" spans="1:17" ht="6" customHeight="1">
      <c r="A24" s="119"/>
      <c r="B24" s="218"/>
      <c r="C24" s="218"/>
      <c r="D24" s="218"/>
      <c r="E24" s="218"/>
      <c r="F24" s="218"/>
      <c r="G24" s="171"/>
      <c r="H24" s="253"/>
      <c r="I24" s="311"/>
    </row>
    <row r="25" spans="1:17" ht="17.149999999999999" customHeight="1">
      <c r="A25" s="117" t="s">
        <v>187</v>
      </c>
      <c r="B25" s="40">
        <v>51993</v>
      </c>
      <c r="C25" s="40">
        <v>48548</v>
      </c>
      <c r="D25" s="40">
        <v>44845</v>
      </c>
      <c r="E25" s="40">
        <v>39857</v>
      </c>
      <c r="F25" s="40">
        <v>11000</v>
      </c>
      <c r="G25" s="239">
        <v>14974</v>
      </c>
      <c r="H25" s="236">
        <v>21761</v>
      </c>
      <c r="I25" s="236">
        <v>22742</v>
      </c>
    </row>
    <row r="26" spans="1:17" ht="17.149999999999999" customHeight="1">
      <c r="A26" s="80" t="s">
        <v>188</v>
      </c>
      <c r="B26" s="40"/>
      <c r="C26" s="40"/>
      <c r="D26" s="40"/>
      <c r="E26" s="40"/>
      <c r="F26" s="40"/>
      <c r="G26" s="239"/>
      <c r="H26" s="236"/>
      <c r="I26" s="236"/>
    </row>
    <row r="27" spans="1:17" ht="17.149999999999999" customHeight="1">
      <c r="A27" s="117" t="s">
        <v>189</v>
      </c>
      <c r="B27" s="40">
        <v>21667</v>
      </c>
      <c r="C27" s="40">
        <v>20131</v>
      </c>
      <c r="D27" s="40">
        <v>19057</v>
      </c>
      <c r="E27" s="40">
        <v>16999</v>
      </c>
      <c r="F27" s="40">
        <v>6156</v>
      </c>
      <c r="G27" s="239">
        <v>8184</v>
      </c>
      <c r="H27" s="236">
        <v>11951</v>
      </c>
      <c r="I27" s="236">
        <v>12412</v>
      </c>
    </row>
    <row r="28" spans="1:17" ht="6" customHeight="1">
      <c r="A28" s="114"/>
      <c r="B28" s="135"/>
      <c r="C28" s="135"/>
      <c r="D28" s="135"/>
      <c r="E28" s="135"/>
      <c r="F28" s="135"/>
      <c r="G28" s="172"/>
      <c r="H28" s="254"/>
      <c r="I28" s="312"/>
    </row>
    <row r="29" spans="1:17">
      <c r="A29" s="16" t="s">
        <v>190</v>
      </c>
      <c r="B29" s="130"/>
      <c r="C29" s="130"/>
      <c r="D29" s="130"/>
      <c r="E29" s="130"/>
      <c r="F29" s="29"/>
      <c r="G29" s="29"/>
      <c r="H29" s="29"/>
      <c r="I29" s="130" t="s">
        <v>312</v>
      </c>
    </row>
    <row r="32" spans="1:17" s="283" customFormat="1" ht="20" customHeight="1">
      <c r="A32" s="279" t="s">
        <v>191</v>
      </c>
      <c r="B32" s="280"/>
      <c r="C32" s="280"/>
      <c r="D32" s="281"/>
      <c r="E32" s="281"/>
      <c r="F32" s="281"/>
      <c r="G32" s="281"/>
      <c r="H32" s="280"/>
      <c r="I32" s="280"/>
      <c r="J32" s="282"/>
      <c r="K32" s="282"/>
      <c r="L32" s="282"/>
      <c r="M32" s="282"/>
      <c r="N32" s="282"/>
      <c r="O32" s="282"/>
      <c r="P32" s="282"/>
      <c r="Q32" s="282"/>
    </row>
    <row r="33" spans="1:19" s="283" customFormat="1" ht="16" customHeight="1">
      <c r="A33" s="284"/>
      <c r="B33" s="284"/>
      <c r="C33" s="284"/>
      <c r="D33" s="285"/>
      <c r="E33" s="285"/>
      <c r="F33" s="285"/>
      <c r="G33" s="285"/>
      <c r="H33" s="280"/>
      <c r="I33" s="286"/>
      <c r="J33" s="287" t="s">
        <v>174</v>
      </c>
      <c r="K33" s="282"/>
      <c r="L33" s="282"/>
      <c r="M33" s="282"/>
      <c r="N33" s="282"/>
      <c r="O33" s="282"/>
      <c r="P33" s="282"/>
      <c r="Q33" s="282"/>
    </row>
    <row r="34" spans="1:19" s="283" customFormat="1" ht="16" customHeight="1">
      <c r="A34" s="422" t="s">
        <v>192</v>
      </c>
      <c r="B34" s="424" t="s">
        <v>193</v>
      </c>
      <c r="C34" s="425"/>
      <c r="D34" s="426"/>
      <c r="E34" s="424" t="s">
        <v>194</v>
      </c>
      <c r="F34" s="425"/>
      <c r="G34" s="426"/>
      <c r="H34" s="427" t="s">
        <v>14</v>
      </c>
      <c r="I34" s="425"/>
      <c r="J34" s="425"/>
      <c r="K34" s="282"/>
      <c r="L34" s="282"/>
      <c r="M34" s="282"/>
      <c r="N34" s="282"/>
      <c r="O34" s="282"/>
      <c r="P34" s="282"/>
      <c r="Q34" s="282"/>
    </row>
    <row r="35" spans="1:19" s="283" customFormat="1" ht="16" customHeight="1">
      <c r="A35" s="423"/>
      <c r="B35" s="288" t="s">
        <v>195</v>
      </c>
      <c r="C35" s="289" t="s">
        <v>196</v>
      </c>
      <c r="D35" s="290" t="s">
        <v>197</v>
      </c>
      <c r="E35" s="288" t="s">
        <v>195</v>
      </c>
      <c r="F35" s="289" t="s">
        <v>196</v>
      </c>
      <c r="G35" s="290" t="s">
        <v>197</v>
      </c>
      <c r="H35" s="291" t="s">
        <v>195</v>
      </c>
      <c r="I35" s="289" t="s">
        <v>196</v>
      </c>
      <c r="J35" s="291" t="s">
        <v>197</v>
      </c>
      <c r="K35" s="292"/>
      <c r="L35" s="292"/>
      <c r="M35" s="282"/>
      <c r="N35" s="282"/>
      <c r="O35" s="282"/>
      <c r="P35" s="282"/>
      <c r="Q35" s="282"/>
    </row>
    <row r="36" spans="1:19" s="283" customFormat="1" ht="5.15" customHeight="1">
      <c r="A36" s="293"/>
      <c r="B36" s="292"/>
      <c r="C36" s="292"/>
      <c r="D36" s="292"/>
      <c r="E36" s="292"/>
      <c r="F36" s="292"/>
      <c r="G36" s="292"/>
      <c r="H36" s="292"/>
      <c r="I36" s="292"/>
      <c r="J36" s="292"/>
      <c r="K36" s="292"/>
      <c r="L36" s="292"/>
      <c r="M36" s="282"/>
      <c r="N36" s="282"/>
      <c r="O36" s="282"/>
      <c r="P36" s="282"/>
      <c r="Q36" s="282"/>
    </row>
    <row r="37" spans="1:19" s="283" customFormat="1" ht="17.149999999999999" customHeight="1">
      <c r="A37" s="294" t="s">
        <v>369</v>
      </c>
      <c r="B37" s="295">
        <v>221</v>
      </c>
      <c r="C37" s="295">
        <v>11216</v>
      </c>
      <c r="D37" s="295">
        <v>20211</v>
      </c>
      <c r="E37" s="295">
        <v>55</v>
      </c>
      <c r="F37" s="295">
        <v>1599</v>
      </c>
      <c r="G37" s="295">
        <v>3295</v>
      </c>
      <c r="H37" s="295">
        <f t="shared" ref="H37:H44" si="0">B37+E37</f>
        <v>276</v>
      </c>
      <c r="I37" s="295">
        <f t="shared" ref="I37:J45" si="1">C37+F37</f>
        <v>12815</v>
      </c>
      <c r="J37" s="295">
        <f t="shared" si="1"/>
        <v>23506</v>
      </c>
      <c r="K37" s="295"/>
      <c r="L37" s="295"/>
      <c r="M37" s="295"/>
      <c r="N37" s="292"/>
      <c r="O37" s="282"/>
      <c r="P37" s="282"/>
      <c r="Q37" s="282"/>
      <c r="S37" s="296"/>
    </row>
    <row r="38" spans="1:19" s="283" customFormat="1" ht="17.149999999999999" customHeight="1">
      <c r="A38" s="294">
        <v>27</v>
      </c>
      <c r="B38" s="295">
        <v>229</v>
      </c>
      <c r="C38" s="295">
        <v>10966</v>
      </c>
      <c r="D38" s="295">
        <v>20379</v>
      </c>
      <c r="E38" s="295">
        <v>50</v>
      </c>
      <c r="F38" s="295">
        <v>1586</v>
      </c>
      <c r="G38" s="295">
        <v>2337</v>
      </c>
      <c r="H38" s="295">
        <f t="shared" si="0"/>
        <v>279</v>
      </c>
      <c r="I38" s="295">
        <f t="shared" si="1"/>
        <v>12552</v>
      </c>
      <c r="J38" s="295">
        <f t="shared" si="1"/>
        <v>22716</v>
      </c>
      <c r="K38" s="295"/>
      <c r="L38" s="295"/>
      <c r="M38" s="295"/>
      <c r="N38" s="292"/>
      <c r="O38" s="282"/>
      <c r="P38" s="282"/>
      <c r="Q38" s="282"/>
      <c r="S38" s="296"/>
    </row>
    <row r="39" spans="1:19" s="283" customFormat="1" ht="17.149999999999999" customHeight="1">
      <c r="A39" s="297">
        <v>28</v>
      </c>
      <c r="B39" s="295">
        <v>247</v>
      </c>
      <c r="C39" s="295">
        <v>12639</v>
      </c>
      <c r="D39" s="295">
        <v>21707</v>
      </c>
      <c r="E39" s="295">
        <v>54</v>
      </c>
      <c r="F39" s="295">
        <v>1293</v>
      </c>
      <c r="G39" s="295">
        <v>2414</v>
      </c>
      <c r="H39" s="295">
        <f t="shared" si="0"/>
        <v>301</v>
      </c>
      <c r="I39" s="295">
        <f t="shared" si="1"/>
        <v>13932</v>
      </c>
      <c r="J39" s="295">
        <f t="shared" si="1"/>
        <v>24121</v>
      </c>
      <c r="K39" s="295"/>
      <c r="L39" s="295"/>
      <c r="M39" s="295"/>
      <c r="N39" s="292"/>
      <c r="O39" s="282"/>
      <c r="P39" s="282"/>
      <c r="Q39" s="282"/>
      <c r="S39" s="296"/>
    </row>
    <row r="40" spans="1:19" s="283" customFormat="1" ht="17.149999999999999" customHeight="1">
      <c r="A40" s="297">
        <v>29</v>
      </c>
      <c r="B40" s="295">
        <v>223</v>
      </c>
      <c r="C40" s="295">
        <v>12005</v>
      </c>
      <c r="D40" s="295">
        <v>20344</v>
      </c>
      <c r="E40" s="295">
        <v>73</v>
      </c>
      <c r="F40" s="295">
        <v>1990</v>
      </c>
      <c r="G40" s="295">
        <v>3164</v>
      </c>
      <c r="H40" s="295">
        <f t="shared" si="0"/>
        <v>296</v>
      </c>
      <c r="I40" s="295">
        <f t="shared" si="1"/>
        <v>13995</v>
      </c>
      <c r="J40" s="295">
        <f t="shared" si="1"/>
        <v>23508</v>
      </c>
      <c r="K40" s="295"/>
      <c r="L40" s="295"/>
      <c r="M40" s="295"/>
      <c r="N40" s="292"/>
      <c r="O40" s="282"/>
      <c r="P40" s="282"/>
      <c r="Q40" s="282"/>
      <c r="S40" s="296"/>
    </row>
    <row r="41" spans="1:19" s="283" customFormat="1" ht="17.149999999999999" customHeight="1">
      <c r="A41" s="297">
        <v>30</v>
      </c>
      <c r="B41" s="295">
        <v>225</v>
      </c>
      <c r="C41" s="295">
        <v>11067</v>
      </c>
      <c r="D41" s="295">
        <v>17880</v>
      </c>
      <c r="E41" s="295">
        <v>63</v>
      </c>
      <c r="F41" s="295">
        <v>1237</v>
      </c>
      <c r="G41" s="295">
        <v>1877</v>
      </c>
      <c r="H41" s="295">
        <f t="shared" si="0"/>
        <v>288</v>
      </c>
      <c r="I41" s="295">
        <f t="shared" si="1"/>
        <v>12304</v>
      </c>
      <c r="J41" s="295">
        <f t="shared" si="1"/>
        <v>19757</v>
      </c>
      <c r="K41" s="295"/>
      <c r="L41" s="295"/>
      <c r="M41" s="295"/>
      <c r="N41" s="292"/>
      <c r="O41" s="282"/>
      <c r="P41" s="282"/>
      <c r="Q41" s="282"/>
      <c r="S41" s="296"/>
    </row>
    <row r="42" spans="1:19" s="283" customFormat="1" ht="17.149999999999999" customHeight="1">
      <c r="A42" s="297" t="s">
        <v>314</v>
      </c>
      <c r="B42" s="295">
        <v>212</v>
      </c>
      <c r="C42" s="295">
        <v>10696</v>
      </c>
      <c r="D42" s="295">
        <v>18155</v>
      </c>
      <c r="E42" s="295">
        <v>91</v>
      </c>
      <c r="F42" s="295">
        <v>1771</v>
      </c>
      <c r="G42" s="295">
        <v>3567</v>
      </c>
      <c r="H42" s="295">
        <f t="shared" si="0"/>
        <v>303</v>
      </c>
      <c r="I42" s="295">
        <f t="shared" si="1"/>
        <v>12467</v>
      </c>
      <c r="J42" s="295">
        <f t="shared" si="1"/>
        <v>21722</v>
      </c>
      <c r="K42" s="295"/>
      <c r="L42" s="295"/>
      <c r="M42" s="295"/>
      <c r="N42" s="292"/>
      <c r="O42" s="282"/>
      <c r="P42" s="282"/>
      <c r="Q42" s="282"/>
      <c r="S42" s="296"/>
    </row>
    <row r="43" spans="1:19" s="283" customFormat="1" ht="17.149999999999999" customHeight="1">
      <c r="A43" s="297">
        <v>2</v>
      </c>
      <c r="B43" s="295">
        <v>87</v>
      </c>
      <c r="C43" s="295">
        <v>2381</v>
      </c>
      <c r="D43" s="295">
        <v>3273</v>
      </c>
      <c r="E43" s="295">
        <v>59</v>
      </c>
      <c r="F43" s="295">
        <v>969</v>
      </c>
      <c r="G43" s="295">
        <v>1225</v>
      </c>
      <c r="H43" s="295">
        <f t="shared" si="0"/>
        <v>146</v>
      </c>
      <c r="I43" s="295">
        <f t="shared" si="1"/>
        <v>3350</v>
      </c>
      <c r="J43" s="295">
        <f t="shared" si="1"/>
        <v>4498</v>
      </c>
      <c r="K43" s="295"/>
      <c r="L43" s="295"/>
      <c r="M43" s="295"/>
      <c r="N43" s="292"/>
      <c r="O43" s="282"/>
      <c r="P43" s="282"/>
      <c r="Q43" s="282"/>
      <c r="S43" s="296"/>
    </row>
    <row r="44" spans="1:19" s="283" customFormat="1" ht="17.149999999999999" customHeight="1">
      <c r="A44" s="297">
        <v>3</v>
      </c>
      <c r="B44" s="298">
        <v>72</v>
      </c>
      <c r="C44" s="298">
        <v>2798</v>
      </c>
      <c r="D44" s="298">
        <v>3845</v>
      </c>
      <c r="E44" s="298">
        <v>67</v>
      </c>
      <c r="F44" s="298">
        <v>1065</v>
      </c>
      <c r="G44" s="298">
        <v>1222</v>
      </c>
      <c r="H44" s="295">
        <f t="shared" si="0"/>
        <v>139</v>
      </c>
      <c r="I44" s="295">
        <f t="shared" si="1"/>
        <v>3863</v>
      </c>
      <c r="J44" s="295">
        <f t="shared" si="1"/>
        <v>5067</v>
      </c>
      <c r="K44" s="295"/>
      <c r="L44" s="295"/>
      <c r="M44" s="295"/>
      <c r="N44" s="292"/>
      <c r="O44" s="282"/>
      <c r="P44" s="282"/>
      <c r="Q44" s="282"/>
      <c r="S44" s="296"/>
    </row>
    <row r="45" spans="1:19" s="283" customFormat="1" ht="17.149999999999999" customHeight="1">
      <c r="A45" s="297">
        <v>4</v>
      </c>
      <c r="B45" s="270">
        <v>162</v>
      </c>
      <c r="C45" s="270">
        <v>4896</v>
      </c>
      <c r="D45" s="270">
        <v>7437</v>
      </c>
      <c r="E45" s="270">
        <v>83</v>
      </c>
      <c r="F45" s="270">
        <v>1391</v>
      </c>
      <c r="G45" s="270">
        <v>2101</v>
      </c>
      <c r="H45" s="270">
        <f>B45+E45</f>
        <v>245</v>
      </c>
      <c r="I45" s="270">
        <f t="shared" si="1"/>
        <v>6287</v>
      </c>
      <c r="J45" s="270">
        <f t="shared" si="1"/>
        <v>9538</v>
      </c>
      <c r="K45" s="295"/>
      <c r="L45" s="295"/>
      <c r="M45" s="292"/>
      <c r="N45" s="292"/>
      <c r="O45" s="282"/>
      <c r="P45" s="282"/>
      <c r="Q45" s="282"/>
      <c r="S45" s="296"/>
    </row>
    <row r="46" spans="1:19" s="283" customFormat="1" ht="17.149999999999999" customHeight="1">
      <c r="A46" s="297">
        <v>5</v>
      </c>
      <c r="B46" s="270">
        <v>192</v>
      </c>
      <c r="C46" s="270">
        <v>6948</v>
      </c>
      <c r="D46" s="270">
        <v>11284</v>
      </c>
      <c r="E46" s="270">
        <v>77</v>
      </c>
      <c r="F46" s="270">
        <v>1427</v>
      </c>
      <c r="G46" s="270">
        <v>2254</v>
      </c>
      <c r="H46" s="270">
        <f>B46+E46</f>
        <v>269</v>
      </c>
      <c r="I46" s="270">
        <f t="shared" ref="I46" si="2">C46+F46</f>
        <v>8375</v>
      </c>
      <c r="J46" s="270">
        <f t="shared" ref="J46" si="3">D46+G46</f>
        <v>13538</v>
      </c>
      <c r="K46" s="295"/>
      <c r="L46" s="295"/>
      <c r="M46" s="292"/>
      <c r="N46" s="292"/>
      <c r="O46" s="282"/>
      <c r="P46" s="282"/>
      <c r="Q46" s="282"/>
      <c r="S46" s="296"/>
    </row>
    <row r="47" spans="1:19" s="283" customFormat="1" ht="5.15" customHeight="1">
      <c r="A47" s="299"/>
      <c r="B47" s="300"/>
      <c r="C47" s="300"/>
      <c r="D47" s="300"/>
      <c r="E47" s="300"/>
      <c r="F47" s="300"/>
      <c r="G47" s="300"/>
      <c r="H47" s="300"/>
      <c r="I47" s="300"/>
      <c r="J47" s="300"/>
      <c r="K47" s="295"/>
      <c r="L47" s="295"/>
      <c r="M47" s="292"/>
      <c r="N47" s="292"/>
      <c r="O47" s="282"/>
      <c r="P47" s="282"/>
      <c r="Q47" s="282"/>
      <c r="S47" s="296"/>
    </row>
    <row r="48" spans="1:19" s="283" customFormat="1" ht="17" customHeight="1">
      <c r="A48" s="301"/>
      <c r="B48" s="295"/>
      <c r="C48" s="295"/>
      <c r="D48" s="295"/>
      <c r="E48" s="295"/>
      <c r="F48" s="295"/>
      <c r="G48" s="302"/>
      <c r="H48" s="303"/>
      <c r="I48" s="421" t="s">
        <v>198</v>
      </c>
      <c r="J48" s="421"/>
      <c r="K48" s="295"/>
      <c r="L48" s="295"/>
      <c r="M48" s="292"/>
      <c r="N48" s="292"/>
      <c r="O48" s="282"/>
      <c r="P48" s="282"/>
      <c r="Q48" s="282"/>
      <c r="S48" s="296"/>
    </row>
  </sheetData>
  <mergeCells count="49">
    <mergeCell ref="A3:A4"/>
    <mergeCell ref="B3:E3"/>
    <mergeCell ref="F3:G4"/>
    <mergeCell ref="B4:C4"/>
    <mergeCell ref="D4:E4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A22:A23"/>
    <mergeCell ref="I48:J48"/>
    <mergeCell ref="E22:E23"/>
    <mergeCell ref="F22:F23"/>
    <mergeCell ref="A34:A35"/>
    <mergeCell ref="B34:D34"/>
    <mergeCell ref="E34:G34"/>
    <mergeCell ref="H34:J34"/>
    <mergeCell ref="D22:D23"/>
    <mergeCell ref="B22:B23"/>
    <mergeCell ref="C22:C23"/>
    <mergeCell ref="H22:H23"/>
    <mergeCell ref="I22:I23"/>
    <mergeCell ref="B12:C12"/>
    <mergeCell ref="D12:E12"/>
    <mergeCell ref="F12:G12"/>
    <mergeCell ref="G22:G23"/>
    <mergeCell ref="B11:C11"/>
    <mergeCell ref="D11:E11"/>
    <mergeCell ref="F11:G11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</mergeCells>
  <phoneticPr fontId="1"/>
  <printOptions horizontalCentered="1"/>
  <pageMargins left="0.98425196850393704" right="0.98425196850393704" top="1.1811023622047245" bottom="1.1811023622047245" header="0.78740157480314965" footer="0.59055118110236227"/>
  <pageSetup paperSize="9" scale="92" firstPageNumber="84" orientation="portrait" useFirstPageNumber="1" horizontalDpi="400" verticalDpi="400" r:id="rId1"/>
  <headerFooter scaleWithDoc="0" alignWithMargins="0">
    <oddHeader>&amp;C&amp;12L　教育・文化</oddHeader>
    <oddFooter>&amp;C&amp;12&amp;P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52"/>
  <sheetViews>
    <sheetView zoomScaleNormal="100" workbookViewId="0"/>
  </sheetViews>
  <sheetFormatPr defaultColWidth="9.09765625" defaultRowHeight="12"/>
  <cols>
    <col min="1" max="1" width="12.69921875" style="14" customWidth="1"/>
    <col min="2" max="3" width="8.296875" style="22" customWidth="1"/>
    <col min="4" max="7" width="8.296875" style="14" customWidth="1"/>
    <col min="8" max="9" width="8.296875" style="22" customWidth="1"/>
    <col min="10" max="10" width="12.69921875" style="283" customWidth="1"/>
    <col min="11" max="12" width="8.296875" style="14" customWidth="1"/>
    <col min="13" max="14" width="11.296875" style="14" customWidth="1"/>
    <col min="15" max="15" width="10.296875" style="14" customWidth="1"/>
    <col min="16" max="16" width="7.3984375" style="14" customWidth="1"/>
    <col min="17" max="18" width="7.296875" style="14" customWidth="1"/>
    <col min="19" max="19" width="11.69921875" style="14" customWidth="1"/>
    <col min="20" max="20" width="9.09765625" style="14"/>
    <col min="21" max="22" width="10.296875" style="14" bestFit="1" customWidth="1"/>
    <col min="23" max="16384" width="9.09765625" style="14"/>
  </cols>
  <sheetData>
    <row r="1" spans="1:20" s="2" customFormat="1" ht="20.149999999999999" customHeight="1">
      <c r="A1" s="8" t="s">
        <v>199</v>
      </c>
      <c r="B1" s="14"/>
      <c r="C1" s="14"/>
      <c r="D1" s="14"/>
      <c r="E1" s="14"/>
      <c r="F1" s="14"/>
      <c r="G1" s="14"/>
      <c r="H1" s="14"/>
      <c r="I1" s="14"/>
      <c r="J1" s="279"/>
      <c r="K1" s="11"/>
      <c r="L1" s="11"/>
      <c r="M1" s="5"/>
      <c r="N1" s="129"/>
      <c r="O1" s="129"/>
      <c r="P1" s="134"/>
      <c r="Q1" s="134"/>
      <c r="R1" s="134"/>
      <c r="T1" s="30"/>
    </row>
    <row r="2" spans="1:20" s="2" customFormat="1" ht="16.5" customHeight="1">
      <c r="A2" s="37"/>
      <c r="B2" s="126"/>
      <c r="C2" s="126"/>
      <c r="D2" s="126"/>
      <c r="E2" s="126"/>
      <c r="F2" s="126"/>
      <c r="G2" s="135"/>
      <c r="H2" s="135"/>
      <c r="I2" s="135"/>
      <c r="J2" s="284"/>
      <c r="K2" s="135"/>
      <c r="L2" s="126" t="s">
        <v>200</v>
      </c>
      <c r="M2" s="5"/>
      <c r="N2" s="129"/>
      <c r="O2" s="129"/>
      <c r="P2" s="134"/>
      <c r="Q2" s="134"/>
      <c r="R2" s="134"/>
      <c r="T2" s="30"/>
    </row>
    <row r="3" spans="1:20" s="2" customFormat="1" ht="16.5" customHeight="1">
      <c r="A3" s="357" t="s">
        <v>201</v>
      </c>
      <c r="B3" s="360" t="s">
        <v>319</v>
      </c>
      <c r="C3" s="363"/>
      <c r="D3" s="360">
        <v>2</v>
      </c>
      <c r="E3" s="363"/>
      <c r="F3" s="360">
        <v>3</v>
      </c>
      <c r="G3" s="363"/>
      <c r="H3" s="360">
        <v>4</v>
      </c>
      <c r="I3" s="363"/>
      <c r="J3" s="428" t="s">
        <v>201</v>
      </c>
      <c r="K3" s="360">
        <v>5</v>
      </c>
      <c r="L3" s="363"/>
    </row>
    <row r="4" spans="1:20" s="2" customFormat="1" ht="16.5" customHeight="1">
      <c r="A4" s="370"/>
      <c r="B4" s="112" t="s">
        <v>202</v>
      </c>
      <c r="C4" s="112" t="s">
        <v>203</v>
      </c>
      <c r="D4" s="166" t="s">
        <v>202</v>
      </c>
      <c r="E4" s="166" t="s">
        <v>203</v>
      </c>
      <c r="F4" s="214" t="s">
        <v>202</v>
      </c>
      <c r="G4" s="214" t="s">
        <v>203</v>
      </c>
      <c r="H4" s="248" t="s">
        <v>202</v>
      </c>
      <c r="I4" s="248" t="s">
        <v>203</v>
      </c>
      <c r="J4" s="428"/>
      <c r="K4" s="306" t="s">
        <v>202</v>
      </c>
      <c r="L4" s="306" t="s">
        <v>203</v>
      </c>
    </row>
    <row r="5" spans="1:20" s="2" customFormat="1" ht="6" customHeight="1">
      <c r="A5" s="119"/>
      <c r="H5" s="243"/>
      <c r="I5" s="243"/>
      <c r="J5" s="327"/>
      <c r="K5" s="243"/>
      <c r="L5" s="243"/>
    </row>
    <row r="6" spans="1:20" s="2" customFormat="1" ht="16.5" customHeight="1">
      <c r="A6" s="117" t="s">
        <v>204</v>
      </c>
      <c r="B6" s="41">
        <v>1025</v>
      </c>
      <c r="C6" s="41">
        <v>16918</v>
      </c>
      <c r="D6" s="41">
        <v>648</v>
      </c>
      <c r="E6" s="41">
        <v>8236</v>
      </c>
      <c r="F6" s="240">
        <v>649</v>
      </c>
      <c r="G6" s="240">
        <v>9299</v>
      </c>
      <c r="H6" s="271">
        <v>989</v>
      </c>
      <c r="I6" s="271">
        <v>11714</v>
      </c>
      <c r="J6" s="328" t="s">
        <v>204</v>
      </c>
      <c r="K6" s="271">
        <v>735</v>
      </c>
      <c r="L6" s="271">
        <v>12294</v>
      </c>
    </row>
    <row r="7" spans="1:20" s="2" customFormat="1" ht="16.5" customHeight="1">
      <c r="A7" s="117" t="s">
        <v>205</v>
      </c>
      <c r="B7" s="41">
        <v>1349</v>
      </c>
      <c r="C7" s="41">
        <v>15010</v>
      </c>
      <c r="D7" s="41">
        <v>971</v>
      </c>
      <c r="E7" s="41">
        <v>9166</v>
      </c>
      <c r="F7" s="240">
        <v>951</v>
      </c>
      <c r="G7" s="240">
        <v>9127</v>
      </c>
      <c r="H7" s="271">
        <v>1359</v>
      </c>
      <c r="I7" s="271">
        <v>12125</v>
      </c>
      <c r="J7" s="328" t="s">
        <v>373</v>
      </c>
      <c r="K7" s="271">
        <v>1484</v>
      </c>
      <c r="L7" s="271">
        <v>16245</v>
      </c>
    </row>
    <row r="8" spans="1:20" s="2" customFormat="1" ht="16.5" customHeight="1">
      <c r="A8" s="117" t="s">
        <v>206</v>
      </c>
      <c r="B8" s="41">
        <v>363</v>
      </c>
      <c r="C8" s="41">
        <v>6058</v>
      </c>
      <c r="D8" s="41">
        <v>138</v>
      </c>
      <c r="E8" s="41">
        <v>1640</v>
      </c>
      <c r="F8" s="240">
        <v>206</v>
      </c>
      <c r="G8" s="240">
        <v>15689</v>
      </c>
      <c r="H8" s="271">
        <v>154</v>
      </c>
      <c r="I8" s="271">
        <v>2461</v>
      </c>
      <c r="J8" s="328" t="s">
        <v>206</v>
      </c>
      <c r="K8" s="271">
        <v>145</v>
      </c>
      <c r="L8" s="271">
        <v>2563</v>
      </c>
    </row>
    <row r="9" spans="1:20" s="2" customFormat="1" ht="16.5" customHeight="1">
      <c r="A9" s="31" t="s">
        <v>207</v>
      </c>
      <c r="B9" s="41">
        <v>74</v>
      </c>
      <c r="C9" s="41">
        <v>1595</v>
      </c>
      <c r="D9" s="41">
        <v>62</v>
      </c>
      <c r="E9" s="41">
        <v>658</v>
      </c>
      <c r="F9" s="240">
        <v>65</v>
      </c>
      <c r="G9" s="240">
        <v>781</v>
      </c>
      <c r="H9" s="271">
        <v>55</v>
      </c>
      <c r="I9" s="271">
        <v>901</v>
      </c>
      <c r="J9" s="329" t="s">
        <v>374</v>
      </c>
      <c r="K9" s="271">
        <v>52</v>
      </c>
      <c r="L9" s="271">
        <v>909</v>
      </c>
    </row>
    <row r="10" spans="1:20" s="2" customFormat="1" ht="16.5" customHeight="1">
      <c r="A10" s="117" t="s">
        <v>208</v>
      </c>
      <c r="B10" s="41">
        <v>48</v>
      </c>
      <c r="C10" s="41">
        <v>683</v>
      </c>
      <c r="D10" s="41">
        <v>22</v>
      </c>
      <c r="E10" s="41">
        <v>278</v>
      </c>
      <c r="F10" s="240">
        <v>22</v>
      </c>
      <c r="G10" s="240">
        <v>239</v>
      </c>
      <c r="H10" s="271">
        <v>20</v>
      </c>
      <c r="I10" s="271">
        <v>326</v>
      </c>
      <c r="J10" s="328" t="s">
        <v>208</v>
      </c>
      <c r="K10" s="271">
        <v>50</v>
      </c>
      <c r="L10" s="271">
        <v>690</v>
      </c>
    </row>
    <row r="11" spans="1:20" s="2" customFormat="1" ht="16.5" customHeight="1">
      <c r="A11" s="117" t="s">
        <v>209</v>
      </c>
      <c r="B11" s="41">
        <v>102</v>
      </c>
      <c r="C11" s="41">
        <v>1932</v>
      </c>
      <c r="D11" s="41">
        <v>52</v>
      </c>
      <c r="E11" s="41">
        <v>564</v>
      </c>
      <c r="F11" s="240">
        <v>48</v>
      </c>
      <c r="G11" s="240">
        <v>515</v>
      </c>
      <c r="H11" s="271">
        <v>68</v>
      </c>
      <c r="I11" s="271">
        <v>566</v>
      </c>
      <c r="J11" s="328" t="s">
        <v>209</v>
      </c>
      <c r="K11" s="271">
        <v>49</v>
      </c>
      <c r="L11" s="271">
        <v>390</v>
      </c>
    </row>
    <row r="12" spans="1:20" s="2" customFormat="1" ht="16.5" customHeight="1">
      <c r="A12" s="117" t="s">
        <v>210</v>
      </c>
      <c r="B12" s="41">
        <v>79</v>
      </c>
      <c r="C12" s="41">
        <v>1814</v>
      </c>
      <c r="D12" s="41">
        <v>95</v>
      </c>
      <c r="E12" s="41">
        <v>2088</v>
      </c>
      <c r="F12" s="240">
        <v>126</v>
      </c>
      <c r="G12" s="240">
        <v>2350</v>
      </c>
      <c r="H12" s="271">
        <v>127</v>
      </c>
      <c r="I12" s="271">
        <v>3083</v>
      </c>
      <c r="J12" s="328" t="s">
        <v>375</v>
      </c>
      <c r="K12" s="271">
        <v>39</v>
      </c>
      <c r="L12" s="271">
        <v>410</v>
      </c>
    </row>
    <row r="13" spans="1:20" s="2" customFormat="1" ht="6" customHeight="1">
      <c r="A13" s="119"/>
      <c r="B13" s="41"/>
      <c r="C13" s="41"/>
      <c r="D13" s="41"/>
      <c r="E13" s="41"/>
      <c r="F13" s="41"/>
      <c r="G13" s="41"/>
      <c r="H13" s="240"/>
      <c r="I13" s="240"/>
      <c r="J13" s="327"/>
      <c r="K13" s="240"/>
      <c r="L13" s="240"/>
    </row>
    <row r="14" spans="1:20" s="2" customFormat="1" ht="16.5" customHeight="1">
      <c r="A14" s="117" t="s">
        <v>211</v>
      </c>
      <c r="B14" s="51">
        <v>3040</v>
      </c>
      <c r="C14" s="51">
        <v>44010</v>
      </c>
      <c r="D14" s="51">
        <f t="shared" ref="D14:I14" si="0">SUM(D6:D12)</f>
        <v>1988</v>
      </c>
      <c r="E14" s="51">
        <f t="shared" si="0"/>
        <v>22630</v>
      </c>
      <c r="F14" s="51">
        <f t="shared" si="0"/>
        <v>2067</v>
      </c>
      <c r="G14" s="51">
        <f t="shared" si="0"/>
        <v>38000</v>
      </c>
      <c r="H14" s="51">
        <f t="shared" si="0"/>
        <v>2772</v>
      </c>
      <c r="I14" s="51">
        <f t="shared" si="0"/>
        <v>31176</v>
      </c>
      <c r="J14" s="328" t="s">
        <v>211</v>
      </c>
      <c r="K14" s="51">
        <f t="shared" ref="K14:L14" si="1">SUM(K6:K12)</f>
        <v>2554</v>
      </c>
      <c r="L14" s="51">
        <f t="shared" si="1"/>
        <v>33501</v>
      </c>
    </row>
    <row r="15" spans="1:20" s="2" customFormat="1" ht="6" customHeight="1">
      <c r="A15" s="32"/>
      <c r="C15" s="3"/>
      <c r="H15" s="243"/>
      <c r="I15" s="243"/>
      <c r="J15" s="326"/>
      <c r="K15" s="243"/>
      <c r="L15" s="243"/>
    </row>
    <row r="16" spans="1:20" s="2" customFormat="1" ht="16.5" customHeight="1">
      <c r="A16" s="301" t="s">
        <v>377</v>
      </c>
      <c r="B16" s="130"/>
      <c r="C16" s="41"/>
      <c r="D16" s="130"/>
      <c r="E16" s="130"/>
      <c r="F16" s="130"/>
      <c r="G16" s="29"/>
      <c r="H16" s="29"/>
      <c r="I16" s="29"/>
      <c r="J16" s="325"/>
      <c r="K16" s="29"/>
      <c r="L16" s="130" t="s">
        <v>212</v>
      </c>
    </row>
    <row r="17" spans="1:12" ht="15" customHeight="1"/>
    <row r="18" spans="1:12" ht="15" customHeight="1"/>
    <row r="19" spans="1:12" s="2" customFormat="1" ht="16.5" customHeight="1">
      <c r="A19" s="8" t="s">
        <v>213</v>
      </c>
      <c r="B19" s="12"/>
      <c r="C19" s="12"/>
      <c r="D19" s="13"/>
      <c r="E19" s="13"/>
      <c r="F19" s="13"/>
      <c r="G19" s="13"/>
      <c r="H19" s="13"/>
      <c r="I19" s="13"/>
      <c r="J19" s="279"/>
      <c r="K19" s="10"/>
      <c r="L19" s="11"/>
    </row>
    <row r="20" spans="1:12" s="2" customFormat="1" ht="16.5" customHeight="1">
      <c r="A20" s="37"/>
      <c r="B20" s="126"/>
      <c r="C20" s="126"/>
      <c r="D20" s="126"/>
      <c r="E20" s="126"/>
      <c r="F20" s="126"/>
      <c r="G20" s="135"/>
      <c r="H20" s="135"/>
      <c r="I20" s="135"/>
      <c r="J20" s="284"/>
      <c r="K20" s="135"/>
      <c r="L20" s="126" t="s">
        <v>174</v>
      </c>
    </row>
    <row r="21" spans="1:12" s="2" customFormat="1" ht="16.5" customHeight="1">
      <c r="A21" s="357" t="s">
        <v>201</v>
      </c>
      <c r="B21" s="360" t="s">
        <v>319</v>
      </c>
      <c r="C21" s="363"/>
      <c r="D21" s="360">
        <v>2</v>
      </c>
      <c r="E21" s="363"/>
      <c r="F21" s="360">
        <v>3</v>
      </c>
      <c r="G21" s="363"/>
      <c r="H21" s="360">
        <v>4</v>
      </c>
      <c r="I21" s="363"/>
      <c r="J21" s="429" t="s">
        <v>201</v>
      </c>
      <c r="K21" s="360">
        <v>5</v>
      </c>
      <c r="L21" s="363"/>
    </row>
    <row r="22" spans="1:12" s="2" customFormat="1" ht="16.5" customHeight="1">
      <c r="A22" s="370"/>
      <c r="B22" s="112" t="s">
        <v>202</v>
      </c>
      <c r="C22" s="112" t="s">
        <v>203</v>
      </c>
      <c r="D22" s="166" t="s">
        <v>202</v>
      </c>
      <c r="E22" s="166" t="s">
        <v>203</v>
      </c>
      <c r="F22" s="214" t="s">
        <v>202</v>
      </c>
      <c r="G22" s="214" t="s">
        <v>203</v>
      </c>
      <c r="H22" s="248" t="s">
        <v>202</v>
      </c>
      <c r="I22" s="248" t="s">
        <v>203</v>
      </c>
      <c r="J22" s="430"/>
      <c r="K22" s="306" t="s">
        <v>202</v>
      </c>
      <c r="L22" s="306" t="s">
        <v>203</v>
      </c>
    </row>
    <row r="23" spans="1:12" s="2" customFormat="1" ht="6" customHeight="1">
      <c r="A23" s="119"/>
      <c r="H23" s="243"/>
      <c r="I23" s="243"/>
      <c r="J23" s="327"/>
      <c r="K23" s="243"/>
      <c r="L23" s="243"/>
    </row>
    <row r="24" spans="1:12" s="2" customFormat="1" ht="16.5" customHeight="1">
      <c r="A24" s="117" t="s">
        <v>204</v>
      </c>
      <c r="B24" s="115">
        <v>213</v>
      </c>
      <c r="C24" s="81">
        <v>2782</v>
      </c>
      <c r="D24" s="207">
        <v>124</v>
      </c>
      <c r="E24" s="81">
        <v>931</v>
      </c>
      <c r="F24" s="242">
        <v>136</v>
      </c>
      <c r="G24" s="241">
        <v>1073</v>
      </c>
      <c r="H24" s="61">
        <v>166</v>
      </c>
      <c r="I24" s="272">
        <v>1763</v>
      </c>
      <c r="J24" s="328" t="s">
        <v>204</v>
      </c>
      <c r="K24" s="61">
        <v>163</v>
      </c>
      <c r="L24" s="272">
        <v>1808</v>
      </c>
    </row>
    <row r="25" spans="1:12" s="2" customFormat="1" ht="16.5" customHeight="1">
      <c r="A25" s="117" t="s">
        <v>205</v>
      </c>
      <c r="B25" s="115">
        <v>372</v>
      </c>
      <c r="C25" s="81">
        <v>4326</v>
      </c>
      <c r="D25" s="207">
        <v>140</v>
      </c>
      <c r="E25" s="81">
        <v>1097</v>
      </c>
      <c r="F25" s="242">
        <v>112</v>
      </c>
      <c r="G25" s="241">
        <v>954</v>
      </c>
      <c r="H25" s="61">
        <v>121</v>
      </c>
      <c r="I25" s="272">
        <v>781</v>
      </c>
      <c r="J25" s="328" t="s">
        <v>373</v>
      </c>
      <c r="K25" s="61">
        <v>166</v>
      </c>
      <c r="L25" s="272">
        <v>1317</v>
      </c>
    </row>
    <row r="26" spans="1:12" ht="16.5" customHeight="1">
      <c r="A26" s="117" t="s">
        <v>206</v>
      </c>
      <c r="B26" s="115">
        <v>30</v>
      </c>
      <c r="C26" s="81">
        <v>1540</v>
      </c>
      <c r="D26" s="207">
        <v>23</v>
      </c>
      <c r="E26" s="81">
        <v>325</v>
      </c>
      <c r="F26" s="242">
        <v>67</v>
      </c>
      <c r="G26" s="241">
        <v>1450</v>
      </c>
      <c r="H26" s="61">
        <v>40</v>
      </c>
      <c r="I26" s="272">
        <v>1092</v>
      </c>
      <c r="J26" s="328" t="s">
        <v>206</v>
      </c>
      <c r="K26" s="61">
        <v>29</v>
      </c>
      <c r="L26" s="272">
        <v>707</v>
      </c>
    </row>
    <row r="27" spans="1:12" ht="16.5" customHeight="1">
      <c r="A27" s="31" t="s">
        <v>207</v>
      </c>
      <c r="B27" s="115">
        <v>39</v>
      </c>
      <c r="C27" s="81">
        <v>834</v>
      </c>
      <c r="D27" s="207">
        <v>7</v>
      </c>
      <c r="E27" s="81">
        <v>122</v>
      </c>
      <c r="F27" s="242">
        <v>9</v>
      </c>
      <c r="G27" s="241">
        <v>107</v>
      </c>
      <c r="H27" s="61">
        <v>15</v>
      </c>
      <c r="I27" s="272">
        <v>205</v>
      </c>
      <c r="J27" s="329" t="s">
        <v>376</v>
      </c>
      <c r="K27" s="61">
        <v>22</v>
      </c>
      <c r="L27" s="272">
        <v>385</v>
      </c>
    </row>
    <row r="28" spans="1:12" ht="16.5" customHeight="1">
      <c r="A28" s="117" t="s">
        <v>208</v>
      </c>
      <c r="B28" s="115">
        <v>39</v>
      </c>
      <c r="C28" s="81">
        <v>653</v>
      </c>
      <c r="D28" s="207">
        <v>39</v>
      </c>
      <c r="E28" s="81">
        <v>431</v>
      </c>
      <c r="F28" s="242">
        <v>40</v>
      </c>
      <c r="G28" s="241">
        <v>476</v>
      </c>
      <c r="H28" s="61">
        <v>38</v>
      </c>
      <c r="I28" s="272">
        <v>391</v>
      </c>
      <c r="J28" s="328" t="s">
        <v>208</v>
      </c>
      <c r="K28" s="61">
        <v>32</v>
      </c>
      <c r="L28" s="272">
        <v>485</v>
      </c>
    </row>
    <row r="29" spans="1:12" ht="16.5" customHeight="1">
      <c r="A29" s="117" t="s">
        <v>209</v>
      </c>
      <c r="B29" s="115">
        <v>39</v>
      </c>
      <c r="C29" s="115">
        <v>729</v>
      </c>
      <c r="D29" s="207">
        <v>42</v>
      </c>
      <c r="E29" s="207">
        <v>607</v>
      </c>
      <c r="F29" s="242">
        <v>8</v>
      </c>
      <c r="G29" s="242">
        <v>83</v>
      </c>
      <c r="H29" s="61">
        <v>4</v>
      </c>
      <c r="I29" s="61">
        <v>38</v>
      </c>
      <c r="J29" s="328" t="s">
        <v>209</v>
      </c>
      <c r="K29" s="61">
        <v>5</v>
      </c>
      <c r="L29" s="61">
        <v>44</v>
      </c>
    </row>
    <row r="30" spans="1:12" ht="16.5" customHeight="1">
      <c r="A30" s="117" t="s">
        <v>210</v>
      </c>
      <c r="B30" s="115">
        <v>8</v>
      </c>
      <c r="C30" s="81">
        <v>123</v>
      </c>
      <c r="D30" s="207">
        <v>1</v>
      </c>
      <c r="E30" s="81">
        <v>10</v>
      </c>
      <c r="F30" s="242">
        <v>0</v>
      </c>
      <c r="G30" s="241">
        <v>0</v>
      </c>
      <c r="H30" s="61">
        <v>10</v>
      </c>
      <c r="I30" s="272">
        <v>357</v>
      </c>
      <c r="J30" s="328" t="s">
        <v>375</v>
      </c>
      <c r="K30" s="61">
        <v>1</v>
      </c>
      <c r="L30" s="272">
        <v>6</v>
      </c>
    </row>
    <row r="31" spans="1:12" ht="6" customHeight="1">
      <c r="A31" s="119"/>
      <c r="B31" s="2"/>
      <c r="C31" s="2"/>
      <c r="D31" s="2"/>
      <c r="E31" s="2"/>
      <c r="F31" s="2"/>
      <c r="G31" s="2"/>
      <c r="H31" s="243"/>
      <c r="I31" s="243"/>
      <c r="J31" s="327"/>
      <c r="K31" s="243"/>
      <c r="L31" s="243"/>
    </row>
    <row r="32" spans="1:12" ht="16.5" customHeight="1">
      <c r="A32" s="117" t="s">
        <v>211</v>
      </c>
      <c r="B32" s="40">
        <v>740</v>
      </c>
      <c r="C32" s="40">
        <v>10987</v>
      </c>
      <c r="D32" s="40">
        <f t="shared" ref="D32:I32" si="2">SUM(D24:D30)</f>
        <v>376</v>
      </c>
      <c r="E32" s="40">
        <f t="shared" si="2"/>
        <v>3523</v>
      </c>
      <c r="F32" s="40">
        <f t="shared" si="2"/>
        <v>372</v>
      </c>
      <c r="G32" s="40">
        <f t="shared" si="2"/>
        <v>4143</v>
      </c>
      <c r="H32" s="245">
        <f t="shared" si="2"/>
        <v>394</v>
      </c>
      <c r="I32" s="245">
        <f t="shared" si="2"/>
        <v>4627</v>
      </c>
      <c r="J32" s="328" t="s">
        <v>211</v>
      </c>
      <c r="K32" s="245">
        <f t="shared" ref="K32:L32" si="3">SUM(K24:K30)</f>
        <v>418</v>
      </c>
      <c r="L32" s="245">
        <f t="shared" si="3"/>
        <v>4752</v>
      </c>
    </row>
    <row r="33" spans="1:12" ht="6" customHeight="1">
      <c r="A33" s="32"/>
      <c r="B33" s="2"/>
      <c r="C33" s="2"/>
      <c r="D33" s="2"/>
      <c r="E33" s="2"/>
      <c r="F33" s="2"/>
      <c r="G33" s="2"/>
      <c r="H33" s="243"/>
      <c r="I33" s="243"/>
      <c r="J33" s="326"/>
      <c r="K33" s="243"/>
      <c r="L33" s="243"/>
    </row>
    <row r="34" spans="1:12" ht="15" customHeight="1">
      <c r="A34" s="301" t="s">
        <v>377</v>
      </c>
      <c r="B34" s="130"/>
      <c r="C34" s="130"/>
      <c r="D34" s="130"/>
      <c r="E34" s="130"/>
      <c r="F34" s="130"/>
      <c r="G34" s="29"/>
      <c r="H34" s="29"/>
      <c r="I34" s="29"/>
      <c r="J34" s="301"/>
      <c r="K34" s="29"/>
      <c r="L34" s="130" t="s">
        <v>214</v>
      </c>
    </row>
    <row r="35" spans="1:12" ht="15" customHeight="1"/>
    <row r="36" spans="1:12" ht="15" customHeight="1"/>
    <row r="37" spans="1:12" ht="19.899999999999999" customHeight="1">
      <c r="A37" s="8" t="s">
        <v>215</v>
      </c>
      <c r="B37" s="13"/>
      <c r="C37" s="13"/>
      <c r="D37" s="13"/>
      <c r="E37" s="13"/>
      <c r="F37" s="13"/>
      <c r="G37" s="13"/>
      <c r="H37" s="13"/>
      <c r="I37" s="13"/>
      <c r="J37" s="279"/>
      <c r="K37" s="11"/>
      <c r="L37" s="11"/>
    </row>
    <row r="38" spans="1:12" ht="16" customHeight="1">
      <c r="A38" s="37"/>
      <c r="B38" s="113"/>
      <c r="C38" s="113"/>
      <c r="D38" s="129"/>
      <c r="E38" s="129"/>
      <c r="G38" s="113"/>
      <c r="H38" s="135"/>
      <c r="I38" s="135"/>
      <c r="J38" s="284"/>
      <c r="K38" s="135"/>
      <c r="L38" s="126" t="s">
        <v>174</v>
      </c>
    </row>
    <row r="39" spans="1:12" ht="16" customHeight="1">
      <c r="A39" s="357" t="s">
        <v>201</v>
      </c>
      <c r="B39" s="360" t="s">
        <v>319</v>
      </c>
      <c r="C39" s="363"/>
      <c r="D39" s="360">
        <v>2</v>
      </c>
      <c r="E39" s="363"/>
      <c r="F39" s="360">
        <v>3</v>
      </c>
      <c r="G39" s="363"/>
      <c r="H39" s="360">
        <v>4</v>
      </c>
      <c r="I39" s="363"/>
      <c r="J39" s="429" t="s">
        <v>201</v>
      </c>
      <c r="K39" s="360">
        <v>5</v>
      </c>
      <c r="L39" s="363"/>
    </row>
    <row r="40" spans="1:12" s="2" customFormat="1" ht="16" customHeight="1">
      <c r="A40" s="370"/>
      <c r="B40" s="123" t="s">
        <v>202</v>
      </c>
      <c r="C40" s="112" t="s">
        <v>203</v>
      </c>
      <c r="D40" s="169" t="s">
        <v>202</v>
      </c>
      <c r="E40" s="166" t="s">
        <v>203</v>
      </c>
      <c r="F40" s="215" t="s">
        <v>202</v>
      </c>
      <c r="G40" s="214" t="s">
        <v>203</v>
      </c>
      <c r="H40" s="251" t="s">
        <v>202</v>
      </c>
      <c r="I40" s="248" t="s">
        <v>203</v>
      </c>
      <c r="J40" s="430"/>
      <c r="K40" s="314" t="s">
        <v>202</v>
      </c>
      <c r="L40" s="313" t="s">
        <v>203</v>
      </c>
    </row>
    <row r="41" spans="1:12" s="2" customFormat="1" ht="5.15" customHeight="1">
      <c r="A41" s="119"/>
      <c r="H41" s="243"/>
      <c r="I41" s="243"/>
      <c r="J41" s="327"/>
      <c r="K41" s="243"/>
      <c r="L41" s="243"/>
    </row>
    <row r="42" spans="1:12" s="2" customFormat="1" ht="18" customHeight="1">
      <c r="A42" s="117" t="s">
        <v>204</v>
      </c>
      <c r="B42" s="2">
        <v>536</v>
      </c>
      <c r="C42" s="42">
        <v>7925</v>
      </c>
      <c r="D42" s="2">
        <v>392</v>
      </c>
      <c r="E42" s="42">
        <v>4241</v>
      </c>
      <c r="F42" s="243">
        <v>428</v>
      </c>
      <c r="G42" s="244">
        <v>5084</v>
      </c>
      <c r="H42" s="256">
        <v>523</v>
      </c>
      <c r="I42" s="273">
        <v>5857</v>
      </c>
      <c r="J42" s="328" t="s">
        <v>204</v>
      </c>
      <c r="K42" s="256">
        <v>560</v>
      </c>
      <c r="L42" s="273">
        <v>6592</v>
      </c>
    </row>
    <row r="43" spans="1:12" s="2" customFormat="1" ht="18" customHeight="1">
      <c r="A43" s="117" t="s">
        <v>205</v>
      </c>
      <c r="B43" s="2">
        <v>872</v>
      </c>
      <c r="C43" s="42">
        <v>12111</v>
      </c>
      <c r="D43" s="2">
        <v>678</v>
      </c>
      <c r="E43" s="42">
        <v>7247</v>
      </c>
      <c r="F43" s="243">
        <v>710</v>
      </c>
      <c r="G43" s="244">
        <v>7920</v>
      </c>
      <c r="H43" s="256">
        <v>825</v>
      </c>
      <c r="I43" s="273">
        <v>9561</v>
      </c>
      <c r="J43" s="328" t="s">
        <v>373</v>
      </c>
      <c r="K43" s="256">
        <v>888</v>
      </c>
      <c r="L43" s="273">
        <v>10242</v>
      </c>
    </row>
    <row r="44" spans="1:12" s="2" customFormat="1" ht="18" customHeight="1">
      <c r="A44" s="117" t="s">
        <v>206</v>
      </c>
      <c r="B44" s="2">
        <v>155</v>
      </c>
      <c r="C44" s="42">
        <v>6423</v>
      </c>
      <c r="D44" s="2">
        <v>62</v>
      </c>
      <c r="E44" s="42">
        <v>849</v>
      </c>
      <c r="F44" s="243">
        <v>88</v>
      </c>
      <c r="G44" s="244">
        <v>4909</v>
      </c>
      <c r="H44" s="256">
        <v>129</v>
      </c>
      <c r="I44" s="273">
        <v>4087</v>
      </c>
      <c r="J44" s="328" t="s">
        <v>206</v>
      </c>
      <c r="K44" s="256">
        <v>102</v>
      </c>
      <c r="L44" s="273">
        <v>2299</v>
      </c>
    </row>
    <row r="45" spans="1:12" s="2" customFormat="1" ht="18" customHeight="1">
      <c r="A45" s="117" t="s">
        <v>207</v>
      </c>
      <c r="B45" s="2">
        <v>37</v>
      </c>
      <c r="C45" s="42">
        <v>788</v>
      </c>
      <c r="D45" s="2">
        <v>32</v>
      </c>
      <c r="E45" s="42">
        <v>501</v>
      </c>
      <c r="F45" s="243">
        <v>26</v>
      </c>
      <c r="G45" s="244">
        <v>520</v>
      </c>
      <c r="H45" s="256">
        <v>25</v>
      </c>
      <c r="I45" s="273">
        <v>579</v>
      </c>
      <c r="J45" s="329" t="s">
        <v>374</v>
      </c>
      <c r="K45" s="256">
        <v>82</v>
      </c>
      <c r="L45" s="273">
        <v>1315</v>
      </c>
    </row>
    <row r="46" spans="1:12" s="2" customFormat="1" ht="18" customHeight="1">
      <c r="A46" s="117" t="s">
        <v>208</v>
      </c>
      <c r="B46" s="2">
        <v>29</v>
      </c>
      <c r="C46" s="42">
        <v>502</v>
      </c>
      <c r="D46" s="2">
        <v>23</v>
      </c>
      <c r="E46" s="42">
        <v>290</v>
      </c>
      <c r="F46" s="243">
        <v>10</v>
      </c>
      <c r="G46" s="244">
        <v>157</v>
      </c>
      <c r="H46" s="256">
        <v>21</v>
      </c>
      <c r="I46" s="273">
        <v>308</v>
      </c>
      <c r="J46" s="328" t="s">
        <v>208</v>
      </c>
      <c r="K46" s="256">
        <v>16</v>
      </c>
      <c r="L46" s="273">
        <v>234</v>
      </c>
    </row>
    <row r="47" spans="1:12" s="2" customFormat="1" ht="18" customHeight="1">
      <c r="A47" s="117" t="s">
        <v>209</v>
      </c>
      <c r="B47" s="2">
        <v>49</v>
      </c>
      <c r="C47" s="2">
        <v>700</v>
      </c>
      <c r="D47" s="2">
        <v>33</v>
      </c>
      <c r="E47" s="2">
        <v>441</v>
      </c>
      <c r="F47" s="243">
        <v>60</v>
      </c>
      <c r="G47" s="243">
        <v>624</v>
      </c>
      <c r="H47" s="256">
        <v>50</v>
      </c>
      <c r="I47" s="256">
        <v>658</v>
      </c>
      <c r="J47" s="328" t="s">
        <v>209</v>
      </c>
      <c r="K47" s="256">
        <v>35</v>
      </c>
      <c r="L47" s="256">
        <v>448</v>
      </c>
    </row>
    <row r="48" spans="1:12" s="2" customFormat="1" ht="18" customHeight="1">
      <c r="A48" s="117" t="s">
        <v>210</v>
      </c>
      <c r="B48" s="2">
        <v>61</v>
      </c>
      <c r="C48" s="42">
        <v>591</v>
      </c>
      <c r="D48" s="2">
        <v>12</v>
      </c>
      <c r="E48" s="42">
        <v>171</v>
      </c>
      <c r="F48" s="243">
        <v>56</v>
      </c>
      <c r="G48" s="244">
        <v>633</v>
      </c>
      <c r="H48" s="256">
        <v>52</v>
      </c>
      <c r="I48" s="273">
        <v>568</v>
      </c>
      <c r="J48" s="328" t="s">
        <v>375</v>
      </c>
      <c r="K48" s="256">
        <v>56</v>
      </c>
      <c r="L48" s="273">
        <v>653</v>
      </c>
    </row>
    <row r="49" spans="1:12" s="2" customFormat="1" ht="5.15" customHeight="1">
      <c r="A49" s="119"/>
      <c r="H49" s="243"/>
      <c r="I49" s="243"/>
      <c r="J49" s="327"/>
      <c r="K49" s="243"/>
      <c r="L49" s="243"/>
    </row>
    <row r="50" spans="1:12" s="134" customFormat="1" ht="22" customHeight="1">
      <c r="A50" s="119" t="s">
        <v>14</v>
      </c>
      <c r="B50" s="145">
        <v>1739</v>
      </c>
      <c r="C50" s="145">
        <v>29040</v>
      </c>
      <c r="D50" s="145">
        <f t="shared" ref="D50:I50" si="4">SUM(D42:D48)</f>
        <v>1232</v>
      </c>
      <c r="E50" s="145">
        <f t="shared" si="4"/>
        <v>13740</v>
      </c>
      <c r="F50" s="145">
        <f t="shared" si="4"/>
        <v>1378</v>
      </c>
      <c r="G50" s="145">
        <f t="shared" si="4"/>
        <v>19847</v>
      </c>
      <c r="H50" s="145">
        <f t="shared" si="4"/>
        <v>1625</v>
      </c>
      <c r="I50" s="145">
        <f t="shared" si="4"/>
        <v>21618</v>
      </c>
      <c r="J50" s="327" t="s">
        <v>14</v>
      </c>
      <c r="K50" s="145">
        <f t="shared" ref="K50:L50" si="5">SUM(K42:K48)</f>
        <v>1739</v>
      </c>
      <c r="L50" s="145">
        <f t="shared" si="5"/>
        <v>21783</v>
      </c>
    </row>
    <row r="51" spans="1:12" s="134" customFormat="1" ht="4.5" customHeight="1">
      <c r="A51" s="32"/>
      <c r="B51" s="135"/>
      <c r="C51" s="135"/>
      <c r="D51" s="172"/>
      <c r="E51" s="172"/>
      <c r="F51" s="219"/>
      <c r="G51" s="219"/>
      <c r="H51" s="254"/>
      <c r="I51" s="254"/>
      <c r="J51" s="326"/>
      <c r="K51" s="315"/>
      <c r="L51" s="315"/>
    </row>
    <row r="52" spans="1:12" s="2" customFormat="1" ht="16.899999999999999" customHeight="1">
      <c r="A52" s="301" t="s">
        <v>377</v>
      </c>
      <c r="B52" s="324"/>
      <c r="C52" s="324"/>
      <c r="D52" s="324"/>
      <c r="E52" s="324"/>
      <c r="G52" s="139"/>
      <c r="H52" s="18"/>
      <c r="I52" s="18"/>
      <c r="J52" s="301"/>
      <c r="K52" s="18"/>
      <c r="L52" s="5" t="s">
        <v>216</v>
      </c>
    </row>
  </sheetData>
  <mergeCells count="21">
    <mergeCell ref="B39:C39"/>
    <mergeCell ref="B3:C3"/>
    <mergeCell ref="J3:J4"/>
    <mergeCell ref="J21:J22"/>
    <mergeCell ref="J39:J40"/>
    <mergeCell ref="A3:A4"/>
    <mergeCell ref="A39:A40"/>
    <mergeCell ref="A21:A22"/>
    <mergeCell ref="K3:L3"/>
    <mergeCell ref="K21:L21"/>
    <mergeCell ref="H3:I3"/>
    <mergeCell ref="H21:I21"/>
    <mergeCell ref="H39:I39"/>
    <mergeCell ref="K39:L39"/>
    <mergeCell ref="D39:E39"/>
    <mergeCell ref="B21:C21"/>
    <mergeCell ref="D3:E3"/>
    <mergeCell ref="D21:E21"/>
    <mergeCell ref="F3:G3"/>
    <mergeCell ref="F21:G21"/>
    <mergeCell ref="F39:G39"/>
  </mergeCells>
  <phoneticPr fontId="1"/>
  <printOptions horizontalCentered="1"/>
  <pageMargins left="0.98425196850393704" right="0.98425196850393704" top="1.1811023622047245" bottom="1.1811023622047245" header="0.78740157480314965" footer="0.59055118110236227"/>
  <pageSetup paperSize="9" scale="82" firstPageNumber="85" orientation="portrait" useFirstPageNumber="1" horizontalDpi="400" verticalDpi="400" r:id="rId1"/>
  <headerFooter scaleWithDoc="0" alignWithMargins="0">
    <oddHeader>&amp;C&amp;12L　教育・文化</oddHeader>
    <oddFooter>&amp;C&amp;12&amp;P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L-01-03</vt:lpstr>
      <vt:lpstr>L-04-05 </vt:lpstr>
      <vt:lpstr>L-06-07</vt:lpstr>
      <vt:lpstr>L-08-11</vt:lpstr>
      <vt:lpstr>L-12-13 </vt:lpstr>
      <vt:lpstr>L-14-15</vt:lpstr>
      <vt:lpstr>L-16-18</vt:lpstr>
      <vt:lpstr>L-19-21</vt:lpstr>
      <vt:lpstr>L-22-24</vt:lpstr>
      <vt:lpstr>L-25-26</vt:lpstr>
      <vt:lpstr>L-27</vt:lpstr>
      <vt:lpstr>L-28</vt:lpstr>
      <vt:lpstr>L-29-31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2024-03-14T07:23:03Z</dcterms:created>
  <dcterms:modified xsi:type="dcterms:W3CDTF">2025-03-26T05:41:28Z</dcterms:modified>
</cp:coreProperties>
</file>